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<sst xmlns="http://schemas.openxmlformats.org/spreadsheetml/2006/main" count="337" uniqueCount="307">
  <si>
    <t>京沪深强转弱</t>
  </si>
  <si>
    <t>京沪深弱转强</t>
  </si>
  <si>
    <t>代码</t>
  </si>
  <si>
    <t>简称</t>
  </si>
  <si>
    <t>总市值</t>
  </si>
  <si>
    <t>高分红股</t>
  </si>
  <si>
    <t>114122.49亿</t>
  </si>
  <si>
    <t>绩优股</t>
  </si>
  <si>
    <t>142559.50亿</t>
  </si>
  <si>
    <t>配股预案</t>
  </si>
  <si>
    <t>--</t>
  </si>
  <si>
    <t>红利指数</t>
  </si>
  <si>
    <t>83738.92亿</t>
  </si>
  <si>
    <t>全指医药</t>
  </si>
  <si>
    <t>41054.22亿</t>
  </si>
  <si>
    <t>低空经济</t>
  </si>
  <si>
    <t>40655.80亿</t>
  </si>
  <si>
    <t>电力</t>
  </si>
  <si>
    <t>29332.26亿</t>
  </si>
  <si>
    <t>石油</t>
  </si>
  <si>
    <t>25598.38亿</t>
  </si>
  <si>
    <t>煤炭</t>
  </si>
  <si>
    <t>16357.43亿</t>
  </si>
  <si>
    <t>保险新进</t>
  </si>
  <si>
    <t>14123.43亿</t>
  </si>
  <si>
    <t>近期强势</t>
  </si>
  <si>
    <t>9681.06亿</t>
  </si>
  <si>
    <t>铜缆高速连接</t>
  </si>
  <si>
    <t>5711.88亿</t>
  </si>
  <si>
    <t>船舶</t>
  </si>
  <si>
    <t>4159.32亿</t>
  </si>
  <si>
    <t>融资增加</t>
  </si>
  <si>
    <t>4121.61亿</t>
  </si>
  <si>
    <t>近端次新</t>
  </si>
  <si>
    <t>2423.06亿</t>
  </si>
  <si>
    <t>日用化工</t>
  </si>
  <si>
    <t>1596.93亿</t>
  </si>
  <si>
    <t>业绩预降</t>
  </si>
  <si>
    <t>科创生物</t>
  </si>
  <si>
    <t>农业主题</t>
  </si>
  <si>
    <t>绿色电力</t>
  </si>
  <si>
    <t>资源优势</t>
  </si>
  <si>
    <t>创医药</t>
  </si>
  <si>
    <t>乐富指数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</si>
  <si>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</si>
  <si>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</si>
  <si>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</si>
  <si>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</si>
  <si>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</si>
  <si>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</si>
  <si>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</si>
  <si>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</si>
  <si>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</si>
  <si>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</si>
  <si>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</si>
  <si>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</si>
  <si>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</si>
  <si>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</si>
  <si>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</si>
  <si>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</si>
  <si>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</si>
  <si>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</si>
  <si>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</si>
  <si>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</si>
  <si>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380高贝</t>
  </si>
  <si>
    <t>上海国企</t>
  </si>
  <si>
    <t>金融指数</t>
  </si>
  <si>
    <t>创精选88</t>
  </si>
  <si>
    <t>深证转债</t>
  </si>
  <si>
    <t>小盘高贝</t>
  </si>
  <si>
    <t>中关村A</t>
  </si>
  <si>
    <t>深证信息</t>
  </si>
  <si>
    <t>移动互联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</si>
  <si>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</si>
  <si>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</si>
  <si>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</si>
  <si>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</si>
  <si>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</si>
  <si>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</si>
  <si>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</si>
  <si>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</si>
  <si>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</si>
  <si>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</si>
  <si>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沪互联+</t>
  </si>
  <si>
    <t>科创200</t>
  </si>
  <si>
    <t>中证1000</t>
  </si>
  <si>
    <t>公司债指</t>
  </si>
  <si>
    <t>深证700</t>
  </si>
  <si>
    <t>中小创新</t>
  </si>
  <si>
    <t>SME创新</t>
  </si>
  <si>
    <t>创业200</t>
  </si>
  <si>
    <t>创业小盘</t>
  </si>
  <si>
    <t>中小综指</t>
  </si>
  <si>
    <t>建筑指数</t>
  </si>
  <si>
    <t>批零指数</t>
  </si>
  <si>
    <t>餐饮指数</t>
  </si>
  <si>
    <t>IT指数</t>
  </si>
  <si>
    <t>商务指数</t>
  </si>
  <si>
    <t>公共指数</t>
  </si>
  <si>
    <t>文化指数</t>
  </si>
  <si>
    <t>综企指数</t>
  </si>
  <si>
    <t>大数据50</t>
  </si>
  <si>
    <t>机器人50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</si>
  <si>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</si>
  <si>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</si>
  <si>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</si>
  <si>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</si>
  <si>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</si>
  <si>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</si>
  <si>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</si>
  <si>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</si>
  <si>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</si>
  <si>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</si>
  <si>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</si>
  <si>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</si>
  <si>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国证文化</t>
  </si>
  <si>
    <t>I300</t>
  </si>
  <si>
    <t>数据要素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</si>
  <si>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</si>
  <si>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</si>
  <si>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</si>
  <si>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</si>
  <si>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</si>
  <si>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</si>
  <si>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</si>
  <si>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</si>
  <si>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</si>
  <si>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</si>
  <si>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</si>
  <si>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</si>
  <si>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</si>
  <si>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</si>
  <si>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</si>
  <si>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</si>
  <si>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</si>
  <si>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</si>
  <si>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</si>
  <si>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</si>
  <si>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</si>
  <si>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</si>
  <si>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</si>
  <si>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中证传媒</t>
  </si>
  <si>
    <t>信息安全</t>
  </si>
  <si>
    <t>智能家居</t>
  </si>
  <si>
    <t>【数据引擎：奇衡DK阿赖耶识系统】情绪值</t>
  </si>
  <si>
    <t>TL00</t>
  </si>
  <si>
    <t>30年国债连续</t>
  </si>
  <si>
    <t>C00</t>
  </si>
  <si>
    <t>玉米连续</t>
  </si>
  <si>
    <t>PK00</t>
  </si>
  <si>
    <t>花生连续</t>
  </si>
  <si>
    <t>UR00</t>
  </si>
  <si>
    <t>尿素连续</t>
  </si>
  <si>
    <t>AO00</t>
  </si>
  <si>
    <t>氧化铝连续</t>
  </si>
  <si>
    <t>ZN00</t>
  </si>
  <si>
    <t>沪锌连续</t>
  </si>
  <si>
    <t>JD00</t>
  </si>
  <si>
    <t>鸡蛋连续</t>
  </si>
  <si>
    <t>P00</t>
  </si>
  <si>
    <t>棕榈连续</t>
  </si>
  <si>
    <t>AP00</t>
  </si>
  <si>
    <t>苹果连续</t>
  </si>
  <si>
    <t>RS00</t>
  </si>
  <si>
    <t>菜籽连续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</si>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</sst>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"880526"</f>
        <v>880526</v>
      </c>
      <c r="B3" s="30" t="s">
        <v>5</v>
      </c>
      <c r="C3" s="30" t="s">
        <v>6</v>
      </c>
      <c r="D3" s="30" t="str">
        <f>"880835"</f>
        <v>880835</v>
      </c>
      <c r="E3" s="30" t="s">
        <v>7</v>
      </c>
      <c r="F3" s="30" t="s">
        <v>8</v>
      </c>
    </row>
    <row r="4" ht="16.5" spans="1:6">
      <c r="A4" s="30" t="str">
        <f>"880890"</f>
        <v>880890</v>
      </c>
      <c r="B4" s="30" t="s">
        <v>9</v>
      </c>
      <c r="C4" s="30" t="s">
        <v>10</v>
      </c>
      <c r="D4" s="30" t="str">
        <f>"000015"</f>
        <v>000015</v>
      </c>
      <c r="E4" s="30" t="s">
        <v>11</v>
      </c>
      <c r="F4" s="30" t="s">
        <v>12</v>
      </c>
    </row>
    <row r="5" ht="16.5" spans="1:6">
      <c r="A5" s="22"/>
      <c r="B5" s="22"/>
      <c r="C5" s="22"/>
      <c r="D5" s="30" t="str">
        <f>"000991"</f>
        <v>000991</v>
      </c>
      <c r="E5" s="30" t="s">
        <v>13</v>
      </c>
      <c r="F5" s="30" t="s">
        <v>14</v>
      </c>
    </row>
    <row r="6" ht="16.5" spans="1:6">
      <c r="A6" s="22"/>
      <c r="B6" s="22"/>
      <c r="C6" s="22"/>
      <c r="D6" s="30" t="str">
        <f>"880522"</f>
        <v>880522</v>
      </c>
      <c r="E6" s="30" t="s">
        <v>15</v>
      </c>
      <c r="F6" s="30" t="s">
        <v>16</v>
      </c>
    </row>
    <row r="7" ht="16.5" spans="1:6">
      <c r="A7" s="22"/>
      <c r="B7" s="22"/>
      <c r="C7" s="22"/>
      <c r="D7" s="30" t="str">
        <f>"880305"</f>
        <v>880305</v>
      </c>
      <c r="E7" s="30" t="s">
        <v>17</v>
      </c>
      <c r="F7" s="30" t="s">
        <v>18</v>
      </c>
    </row>
    <row r="8" ht="16.5" spans="1:6">
      <c r="A8" s="22"/>
      <c r="B8" s="22"/>
      <c r="C8" s="22"/>
      <c r="D8" s="30" t="str">
        <f>"880310"</f>
        <v>880310</v>
      </c>
      <c r="E8" s="30" t="s">
        <v>19</v>
      </c>
      <c r="F8" s="30" t="s">
        <v>20</v>
      </c>
    </row>
    <row r="9" ht="16.5" spans="1:6">
      <c r="A9" s="22"/>
      <c r="B9" s="22"/>
      <c r="C9" s="22"/>
      <c r="D9" s="30" t="str">
        <f>"880301"</f>
        <v>880301</v>
      </c>
      <c r="E9" s="30" t="s">
        <v>21</v>
      </c>
      <c r="F9" s="30" t="s">
        <v>22</v>
      </c>
    </row>
    <row r="10" ht="16.5" spans="1:6">
      <c r="A10" s="22"/>
      <c r="B10" s="22"/>
      <c r="C10" s="22"/>
      <c r="D10" s="30" t="str">
        <f>"880782"</f>
        <v>880782</v>
      </c>
      <c r="E10" s="30" t="s">
        <v>23</v>
      </c>
      <c r="F10" s="30" t="s">
        <v>24</v>
      </c>
    </row>
    <row r="11" ht="16.5" spans="1:6">
      <c r="A11" s="22"/>
      <c r="B11" s="22"/>
      <c r="C11" s="22"/>
      <c r="D11" s="30" t="str">
        <f>"880880"</f>
        <v>880880</v>
      </c>
      <c r="E11" s="30" t="s">
        <v>25</v>
      </c>
      <c r="F11" s="30" t="s">
        <v>26</v>
      </c>
    </row>
    <row r="12" ht="16.5" spans="1:6">
      <c r="A12" s="22"/>
      <c r="B12" s="22"/>
      <c r="C12" s="22"/>
      <c r="D12" s="30" t="str">
        <f>"880523"</f>
        <v>880523</v>
      </c>
      <c r="E12" s="30" t="s">
        <v>27</v>
      </c>
      <c r="F12" s="30" t="s">
        <v>28</v>
      </c>
    </row>
    <row r="13" ht="16.5" spans="1:6">
      <c r="A13" s="22"/>
      <c r="B13" s="22"/>
      <c r="C13" s="22"/>
      <c r="D13" s="30" t="str">
        <f>"880431"</f>
        <v>880431</v>
      </c>
      <c r="E13" s="30" t="s">
        <v>29</v>
      </c>
      <c r="F13" s="30" t="s">
        <v>30</v>
      </c>
    </row>
    <row r="14" ht="16.5" spans="1:6">
      <c r="A14" s="22"/>
      <c r="B14" s="22"/>
      <c r="C14" s="22"/>
      <c r="D14" s="30" t="str">
        <f>"880780"</f>
        <v>880780</v>
      </c>
      <c r="E14" s="30" t="s">
        <v>31</v>
      </c>
      <c r="F14" s="30" t="s">
        <v>32</v>
      </c>
    </row>
    <row r="15" ht="16.5" spans="1:6">
      <c r="A15" s="22"/>
      <c r="B15" s="22"/>
      <c r="C15" s="22"/>
      <c r="D15" s="30" t="str">
        <f>"880885"</f>
        <v>880885</v>
      </c>
      <c r="E15" s="30" t="s">
        <v>33</v>
      </c>
      <c r="F15" s="30" t="s">
        <v>34</v>
      </c>
    </row>
    <row r="16" ht="16.5" spans="1:6">
      <c r="A16" s="22"/>
      <c r="B16" s="22"/>
      <c r="C16" s="22"/>
      <c r="D16" s="30" t="str">
        <f>"880355"</f>
        <v>880355</v>
      </c>
      <c r="E16" s="30" t="s">
        <v>35</v>
      </c>
      <c r="F16" s="30" t="s">
        <v>36</v>
      </c>
    </row>
    <row r="17" ht="16.5" spans="1:6">
      <c r="A17" s="22"/>
      <c r="B17" s="22"/>
      <c r="C17" s="22"/>
      <c r="D17" s="30" t="str">
        <f>"880843"</f>
        <v>880843</v>
      </c>
      <c r="E17" s="30" t="s">
        <v>37</v>
      </c>
      <c r="F17" s="30" t="s">
        <v>10</v>
      </c>
    </row>
    <row r="18" ht="16.5" spans="1:6">
      <c r="A18" s="22"/>
      <c r="B18" s="22"/>
      <c r="C18" s="22"/>
      <c r="D18" s="30" t="str">
        <f>"000683"</f>
        <v>000683</v>
      </c>
      <c r="E18" s="30" t="s">
        <v>38</v>
      </c>
      <c r="F18" s="30" t="s">
        <v>10</v>
      </c>
    </row>
    <row r="19" ht="17.25" spans="1:6">
      <c r="A19" s="31"/>
      <c r="B19" s="31"/>
      <c r="C19" s="31"/>
      <c r="D19" s="30" t="str">
        <f>"000122"</f>
        <v>000122</v>
      </c>
      <c r="E19" s="30" t="s">
        <v>39</v>
      </c>
      <c r="F19" s="30" t="s">
        <v>10</v>
      </c>
    </row>
    <row r="20" ht="17.25" spans="1:6">
      <c r="A20" s="31"/>
      <c r="B20" s="31"/>
      <c r="C20" s="31"/>
      <c r="D20" s="30" t="str">
        <f>"399438"</f>
        <v>399438</v>
      </c>
      <c r="E20" s="30" t="s">
        <v>40</v>
      </c>
      <c r="F20" s="30" t="s">
        <v>10</v>
      </c>
    </row>
    <row r="21" ht="17.25" spans="1:6">
      <c r="A21" s="31"/>
      <c r="B21" s="31"/>
      <c r="C21" s="31"/>
      <c r="D21" s="30" t="str">
        <f>"399319"</f>
        <v>399319</v>
      </c>
      <c r="E21" s="30" t="s">
        <v>41</v>
      </c>
      <c r="F21" s="30" t="s">
        <v>10</v>
      </c>
    </row>
    <row r="22" ht="17.25" spans="1:6">
      <c r="A22" s="31"/>
      <c r="B22" s="31"/>
      <c r="C22" s="31"/>
      <c r="D22" s="30" t="str">
        <f>"399275"</f>
        <v>399275</v>
      </c>
      <c r="E22" s="30" t="s">
        <v>42</v>
      </c>
      <c r="F22" s="30" t="s">
        <v>10</v>
      </c>
    </row>
    <row r="23" ht="17.25" spans="1:6">
      <c r="A23" s="31"/>
      <c r="B23" s="31"/>
      <c r="C23" s="31"/>
      <c r="D23" s="30" t="str">
        <f>"399103"</f>
        <v>399103</v>
      </c>
      <c r="E23" s="30" t="s">
        <v>43</v>
      </c>
      <c r="F23" s="30" t="s">
        <v>10</v>
      </c>
    </row>
    <row r="24" ht="17.25" spans="1:6">
      <c r="A24" s="31"/>
      <c r="B24" s="31"/>
      <c r="C24" s="31"/>
      <c r="D24" s="22"/>
      <c r="E24" s="22"/>
      <c r="F24" s="22"/>
    </row>
    <row r="25" ht="17.25" spans="1:6">
      <c r="A25" s="31"/>
      <c r="B25" s="31"/>
      <c r="C25" s="31"/>
      <c r="D25" s="22"/>
      <c r="E25" s="22"/>
      <c r="F25" s="22"/>
    </row>
    <row r="26" ht="17.25" spans="1:6">
      <c r="A26" s="31"/>
      <c r="B26" s="31"/>
      <c r="C26" s="31"/>
      <c r="D26" s="22"/>
      <c r="E26" s="22"/>
      <c r="F26" s="22"/>
    </row>
    <row r="27" ht="17.25" spans="1:6">
      <c r="A27" s="31"/>
      <c r="B27" s="31"/>
      <c r="C27" s="31"/>
      <c r="D27" s="22"/>
      <c r="E27" s="22"/>
      <c r="F27" s="22"/>
    </row>
    <row r="28" ht="17.25" spans="1:6">
      <c r="A28" s="31"/>
      <c r="B28" s="31"/>
      <c r="C28" s="31"/>
      <c r="D28" s="22"/>
      <c r="E28" s="22"/>
      <c r="F28" s="22"/>
    </row>
    <row r="29" ht="17.25" spans="1:6">
      <c r="A29" s="31"/>
      <c r="B29" s="31"/>
      <c r="C29" s="31"/>
      <c r="D29" s="22"/>
      <c r="E29" s="22"/>
      <c r="F29" s="22"/>
    </row>
    <row r="30" ht="17.25" spans="1:6">
      <c r="A30" s="31"/>
      <c r="B30" s="31"/>
      <c r="C30" s="31"/>
      <c r="D30" s="22"/>
      <c r="E30" s="22"/>
      <c r="F30" s="22"/>
    </row>
    <row r="31" ht="17.25" spans="1:6">
      <c r="A31" s="31"/>
      <c r="B31" s="31"/>
      <c r="C31" s="31"/>
      <c r="D31" s="22"/>
      <c r="E31" s="22"/>
      <c r="F31" s="22"/>
    </row>
    <row r="32" ht="17.25" spans="1:6">
      <c r="A32" s="31"/>
      <c r="B32" s="31"/>
      <c r="C32" s="31"/>
      <c r="D32" s="22"/>
      <c r="E32" s="22"/>
      <c r="F32" s="22"/>
    </row>
    <row r="33" ht="17.25" spans="1:6">
      <c r="A33" s="31"/>
      <c r="B33" s="31"/>
      <c r="C33" s="31"/>
      <c r="D33" s="22"/>
      <c r="E33" s="22"/>
      <c r="F33" s="22"/>
    </row>
    <row r="34" ht="17.25" spans="1:6">
      <c r="A34" s="31"/>
      <c r="B34" s="31"/>
      <c r="C34" s="31"/>
      <c r="D34" s="22"/>
      <c r="E34" s="22"/>
      <c r="F34" s="22"/>
    </row>
    <row r="35" ht="17.25" spans="1:6">
      <c r="A35" s="31"/>
      <c r="B35" s="31"/>
      <c r="C35" s="31"/>
      <c r="D35" s="22"/>
      <c r="E35" s="22"/>
      <c r="F35" s="22"/>
    </row>
    <row r="36" ht="17.25" spans="1:6">
      <c r="A36" s="31"/>
      <c r="B36" s="31"/>
      <c r="C36" s="31"/>
      <c r="D36" s="22"/>
      <c r="E36" s="22"/>
      <c r="F36" s="22"/>
    </row>
    <row r="37" ht="17.25" spans="1:6">
      <c r="A37" s="31"/>
      <c r="B37" s="31"/>
      <c r="C37" s="31"/>
      <c r="D37" s="22"/>
      <c r="E37" s="22"/>
      <c r="F37" s="22"/>
    </row>
    <row r="38" ht="17.25" spans="1:6">
      <c r="A38" s="31"/>
      <c r="B38" s="31"/>
      <c r="C38" s="31"/>
      <c r="D38" s="22"/>
      <c r="E38" s="22"/>
      <c r="F38" s="22"/>
    </row>
    <row r="39" ht="17.25" spans="1:6">
      <c r="A39" s="31"/>
      <c r="B39" s="31"/>
      <c r="C39" s="31"/>
      <c r="D39" s="22"/>
      <c r="E39" s="22"/>
      <c r="F39" s="22"/>
    </row>
    <row r="40" ht="17.25" spans="1:6">
      <c r="A40" s="31"/>
      <c r="B40" s="31"/>
      <c r="C40" s="31"/>
      <c r="D40" s="22"/>
      <c r="E40" s="22"/>
      <c r="F40" s="22"/>
    </row>
    <row r="41" ht="17.25" spans="1:6">
      <c r="A41" s="31"/>
      <c r="B41" s="31"/>
      <c r="C41" s="31"/>
      <c r="D41" s="22"/>
      <c r="E41" s="22"/>
      <c r="F41" s="22"/>
    </row>
    <row r="42" ht="17.25" spans="1:6">
      <c r="A42" s="31"/>
      <c r="B42" s="31"/>
      <c r="C42" s="31"/>
      <c r="D42" s="22"/>
      <c r="E42" s="22"/>
      <c r="F42" s="22"/>
    </row>
    <row r="43" ht="17.25" spans="1:6">
      <c r="A43" s="31"/>
      <c r="B43" s="31"/>
      <c r="C43" s="31"/>
      <c r="D43" s="31"/>
      <c r="E43" s="31"/>
      <c r="F43" s="31"/>
    </row>
    <row r="44" ht="17.25" spans="1:6">
      <c r="A44" s="31"/>
      <c r="B44" s="31"/>
      <c r="C44" s="31"/>
      <c r="D44" s="31"/>
      <c r="E44" s="31"/>
      <c r="F44" s="31"/>
    </row>
    <row r="45" ht="17.25" spans="1:6">
      <c r="A45" s="31"/>
      <c r="B45" s="31"/>
      <c r="C45" s="31"/>
      <c r="D45" s="31"/>
      <c r="E45" s="31"/>
      <c r="F45" s="31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83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19"/>
      <c r="K1" s="1" t="s">
        <v>45</v>
      </c>
      <c r="L1" s="1"/>
      <c r="M1" s="1"/>
      <c r="N1" s="1"/>
      <c r="O1" s="1"/>
      <c r="P1" s="1"/>
      <c r="Q1" s="1"/>
      <c r="R1" s="1"/>
    </row>
    <row r="2" ht="22.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20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16.5" spans="1:18">
      <c r="A3" s="16">
        <v>137</v>
      </c>
      <c r="B3" s="16" t="s">
        <v>64</v>
      </c>
      <c r="C3" s="16">
        <v>2893.697</v>
      </c>
      <c r="D3" s="16">
        <v>4453.232</v>
      </c>
      <c r="E3" s="16">
        <v>1</v>
      </c>
      <c r="F3" s="17">
        <v>0</v>
      </c>
      <c r="G3" s="17">
        <v>0</v>
      </c>
      <c r="H3" s="17">
        <v>1</v>
      </c>
      <c r="I3" s="17">
        <v>0.565</v>
      </c>
      <c r="J3" s="17">
        <v>35.387</v>
      </c>
      <c r="K3" s="21">
        <v>4</v>
      </c>
      <c r="L3" s="21">
        <v>2</v>
      </c>
      <c r="M3" s="21">
        <v>0</v>
      </c>
      <c r="N3" s="21">
        <v>1</v>
      </c>
      <c r="O3" s="21">
        <v>0</v>
      </c>
      <c r="P3" s="21">
        <v>-8.147</v>
      </c>
      <c r="Q3" s="21">
        <v>0</v>
      </c>
      <c r="R3" s="21">
        <v>0</v>
      </c>
    </row>
    <row r="4" ht="16.5" spans="1:18">
      <c r="A4" s="16">
        <v>865</v>
      </c>
      <c r="B4" s="16" t="s">
        <v>65</v>
      </c>
      <c r="C4" s="16">
        <v>1068.735</v>
      </c>
      <c r="D4" s="16">
        <v>1430.266</v>
      </c>
      <c r="E4" s="16">
        <v>1</v>
      </c>
      <c r="F4" s="17">
        <v>0</v>
      </c>
      <c r="G4" s="17">
        <v>0</v>
      </c>
      <c r="H4" s="17">
        <v>1</v>
      </c>
      <c r="I4" s="17">
        <v>0.265</v>
      </c>
      <c r="J4" s="17">
        <v>25.475</v>
      </c>
      <c r="K4" s="21">
        <v>4</v>
      </c>
      <c r="L4" s="21">
        <v>2</v>
      </c>
      <c r="M4" s="21">
        <v>0</v>
      </c>
      <c r="N4" s="21">
        <v>1</v>
      </c>
      <c r="O4" s="21">
        <v>0</v>
      </c>
      <c r="P4" s="21">
        <v>-8.552</v>
      </c>
      <c r="Q4" s="21">
        <v>0</v>
      </c>
      <c r="R4" s="21">
        <v>0</v>
      </c>
    </row>
    <row r="5" ht="16.5" spans="1:18">
      <c r="A5" s="16">
        <v>399240</v>
      </c>
      <c r="B5" s="16" t="s">
        <v>66</v>
      </c>
      <c r="C5" s="16">
        <v>914.642</v>
      </c>
      <c r="D5" s="16">
        <v>1587.559</v>
      </c>
      <c r="E5" s="16">
        <v>1</v>
      </c>
      <c r="F5" s="17">
        <v>0</v>
      </c>
      <c r="G5" s="17">
        <v>0</v>
      </c>
      <c r="H5" s="17">
        <v>1</v>
      </c>
      <c r="I5" s="17">
        <v>0.4</v>
      </c>
      <c r="J5" s="17">
        <v>42.617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-0.432</v>
      </c>
      <c r="Q5" s="21">
        <v>0</v>
      </c>
      <c r="R5" s="21">
        <v>0</v>
      </c>
    </row>
    <row r="6" ht="16.5" spans="1:18">
      <c r="A6" s="16">
        <v>399291</v>
      </c>
      <c r="B6" s="16" t="s">
        <v>67</v>
      </c>
      <c r="C6" s="16">
        <v>2453.637</v>
      </c>
      <c r="D6" s="16">
        <v>3923.533</v>
      </c>
      <c r="E6" s="16">
        <v>1</v>
      </c>
      <c r="F6" s="17">
        <v>0</v>
      </c>
      <c r="G6" s="17">
        <v>0</v>
      </c>
      <c r="H6" s="17">
        <v>1</v>
      </c>
      <c r="I6" s="17">
        <v>0.101</v>
      </c>
      <c r="J6" s="17">
        <v>37.527</v>
      </c>
      <c r="K6" s="21">
        <v>4</v>
      </c>
      <c r="L6" s="21">
        <v>2</v>
      </c>
      <c r="M6" s="21">
        <v>0</v>
      </c>
      <c r="N6" s="21">
        <v>1</v>
      </c>
      <c r="O6" s="21">
        <v>-1</v>
      </c>
      <c r="P6" s="21">
        <v>-8.107</v>
      </c>
      <c r="Q6" s="21">
        <v>0</v>
      </c>
      <c r="R6" s="21">
        <v>0</v>
      </c>
    </row>
    <row r="7" ht="16.5" spans="1:18">
      <c r="A7" s="16">
        <v>399307</v>
      </c>
      <c r="B7" s="16" t="s">
        <v>68</v>
      </c>
      <c r="C7" s="16">
        <v>248.609</v>
      </c>
      <c r="D7" s="16">
        <v>295.069</v>
      </c>
      <c r="E7" s="16">
        <v>1</v>
      </c>
      <c r="F7" s="17">
        <v>0</v>
      </c>
      <c r="G7" s="17">
        <v>0</v>
      </c>
      <c r="H7" s="17">
        <v>1</v>
      </c>
      <c r="I7" s="17">
        <v>0.439</v>
      </c>
      <c r="J7" s="17">
        <v>16.115</v>
      </c>
      <c r="K7" s="21">
        <v>4</v>
      </c>
      <c r="L7" s="21">
        <v>0</v>
      </c>
      <c r="M7" s="21">
        <v>0</v>
      </c>
      <c r="N7" s="21">
        <v>1</v>
      </c>
      <c r="O7" s="21">
        <v>0</v>
      </c>
      <c r="P7" s="21">
        <v>-7.11</v>
      </c>
      <c r="Q7" s="21">
        <v>0</v>
      </c>
      <c r="R7" s="21">
        <v>0</v>
      </c>
    </row>
    <row r="8" ht="16.5" spans="1:18">
      <c r="A8" s="16">
        <v>399409</v>
      </c>
      <c r="B8" s="16" t="s">
        <v>69</v>
      </c>
      <c r="C8" s="16">
        <v>3102.631</v>
      </c>
      <c r="D8" s="16">
        <v>4893.234</v>
      </c>
      <c r="E8" s="16">
        <v>1</v>
      </c>
      <c r="F8" s="17">
        <v>0</v>
      </c>
      <c r="G8" s="17">
        <v>0</v>
      </c>
      <c r="H8" s="17">
        <v>1</v>
      </c>
      <c r="I8" s="17">
        <v>1.115</v>
      </c>
      <c r="J8" s="17">
        <v>37.301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-27.453</v>
      </c>
      <c r="Q8" s="21">
        <v>0</v>
      </c>
      <c r="R8" s="21">
        <v>0</v>
      </c>
    </row>
    <row r="9" ht="16.5" spans="1:18">
      <c r="A9" s="16">
        <v>399422</v>
      </c>
      <c r="B9" s="16" t="s">
        <v>70</v>
      </c>
      <c r="C9" s="16">
        <v>2170.739</v>
      </c>
      <c r="D9" s="16">
        <v>3114.495</v>
      </c>
      <c r="E9" s="16">
        <v>1</v>
      </c>
      <c r="F9" s="17">
        <v>0</v>
      </c>
      <c r="G9" s="17">
        <v>0</v>
      </c>
      <c r="H9" s="17">
        <v>1</v>
      </c>
      <c r="I9" s="17">
        <v>0.428</v>
      </c>
      <c r="J9" s="17">
        <v>30.601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-9.885</v>
      </c>
      <c r="Q9" s="21">
        <v>0</v>
      </c>
      <c r="R9" s="21">
        <v>0</v>
      </c>
    </row>
    <row r="10" ht="16.5" spans="1:18">
      <c r="A10" s="16">
        <v>399620</v>
      </c>
      <c r="B10" s="16" t="s">
        <v>71</v>
      </c>
      <c r="C10" s="16">
        <v>2908.2</v>
      </c>
      <c r="D10" s="16">
        <v>4357.484</v>
      </c>
      <c r="E10" s="16">
        <v>1</v>
      </c>
      <c r="F10" s="17">
        <v>0</v>
      </c>
      <c r="G10" s="17">
        <v>0</v>
      </c>
      <c r="H10" s="17">
        <v>1</v>
      </c>
      <c r="I10" s="17">
        <v>0.028</v>
      </c>
      <c r="J10" s="17">
        <v>33.278</v>
      </c>
      <c r="K10" s="21">
        <v>4</v>
      </c>
      <c r="L10" s="21">
        <v>2</v>
      </c>
      <c r="M10" s="21">
        <v>0</v>
      </c>
      <c r="N10" s="21">
        <v>1</v>
      </c>
      <c r="O10" s="21">
        <v>0</v>
      </c>
      <c r="P10" s="21">
        <v>-5.026</v>
      </c>
      <c r="Q10" s="21">
        <v>0</v>
      </c>
      <c r="R10" s="21">
        <v>0</v>
      </c>
    </row>
    <row r="11" ht="16.5" spans="1:18">
      <c r="A11" s="16">
        <v>399970</v>
      </c>
      <c r="B11" s="16" t="s">
        <v>72</v>
      </c>
      <c r="C11" s="16">
        <v>2158.714</v>
      </c>
      <c r="D11" s="16">
        <v>3330.373</v>
      </c>
      <c r="E11" s="16">
        <v>1</v>
      </c>
      <c r="F11" s="17">
        <v>0</v>
      </c>
      <c r="G11" s="17">
        <v>0</v>
      </c>
      <c r="H11" s="17">
        <v>1</v>
      </c>
      <c r="I11" s="17">
        <v>0.411</v>
      </c>
      <c r="J11" s="17">
        <v>35.447</v>
      </c>
      <c r="K11" s="21">
        <v>4</v>
      </c>
      <c r="L11" s="21">
        <v>2</v>
      </c>
      <c r="M11" s="21">
        <v>0</v>
      </c>
      <c r="N11" s="21">
        <v>1</v>
      </c>
      <c r="O11" s="21">
        <v>0</v>
      </c>
      <c r="P11" s="21">
        <v>-13.745</v>
      </c>
      <c r="Q11" s="21">
        <v>0</v>
      </c>
      <c r="R11" s="21">
        <v>0</v>
      </c>
    </row>
    <row r="12" ht="16.5" spans="1:18">
      <c r="A12" s="18">
        <v>12</v>
      </c>
      <c r="B12" s="18" t="s">
        <v>73</v>
      </c>
      <c r="C12" s="18">
        <v>215.391</v>
      </c>
      <c r="D12" s="18">
        <v>218.677</v>
      </c>
      <c r="E12" s="18">
        <v>0</v>
      </c>
      <c r="F12" s="18">
        <v>0</v>
      </c>
      <c r="G12" s="18">
        <v>0</v>
      </c>
      <c r="H12" s="18">
        <v>1</v>
      </c>
      <c r="I12" s="17">
        <v>0.911</v>
      </c>
      <c r="J12" s="17">
        <v>2.4</v>
      </c>
      <c r="K12" s="21">
        <v>4</v>
      </c>
      <c r="L12" s="21">
        <v>0</v>
      </c>
      <c r="M12" s="21">
        <v>0</v>
      </c>
      <c r="N12" s="21">
        <v>1</v>
      </c>
      <c r="O12" s="21">
        <v>0</v>
      </c>
      <c r="P12" s="21">
        <v>-20.227</v>
      </c>
      <c r="Q12" s="21">
        <v>0</v>
      </c>
      <c r="R12" s="21">
        <v>0</v>
      </c>
    </row>
    <row r="13" ht="16.5" spans="1:18">
      <c r="A13" s="18">
        <v>13</v>
      </c>
      <c r="B13" s="18" t="s">
        <v>74</v>
      </c>
      <c r="C13" s="18">
        <v>289.205</v>
      </c>
      <c r="D13" s="18">
        <v>291.62</v>
      </c>
      <c r="E13" s="18">
        <v>0</v>
      </c>
      <c r="F13" s="18">
        <v>0</v>
      </c>
      <c r="G13" s="18">
        <v>0</v>
      </c>
      <c r="H13" s="18">
        <v>1</v>
      </c>
      <c r="I13" s="17">
        <v>0.402</v>
      </c>
      <c r="J13" s="17">
        <v>1.227</v>
      </c>
      <c r="K13" s="21">
        <v>4</v>
      </c>
      <c r="L13" s="21">
        <v>0</v>
      </c>
      <c r="M13" s="21">
        <v>0</v>
      </c>
      <c r="N13" s="21">
        <v>1</v>
      </c>
      <c r="O13" s="21">
        <v>0</v>
      </c>
      <c r="P13" s="21">
        <v>-21.055</v>
      </c>
      <c r="Q13" s="21">
        <v>0</v>
      </c>
      <c r="R13" s="21">
        <v>0</v>
      </c>
    </row>
    <row r="14" ht="16.5" spans="1:18">
      <c r="A14" s="18">
        <v>20</v>
      </c>
      <c r="B14" s="18" t="s">
        <v>75</v>
      </c>
      <c r="C14" s="18">
        <v>826.574</v>
      </c>
      <c r="D14" s="18">
        <v>1219.767</v>
      </c>
      <c r="E14" s="18">
        <v>0</v>
      </c>
      <c r="F14" s="18">
        <v>0</v>
      </c>
      <c r="G14" s="18">
        <v>0</v>
      </c>
      <c r="H14" s="18">
        <v>1</v>
      </c>
      <c r="I14" s="17">
        <v>3.498</v>
      </c>
      <c r="J14" s="17">
        <v>34.606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0.041</v>
      </c>
      <c r="Q14" s="21">
        <v>0</v>
      </c>
      <c r="R14" s="21">
        <v>0</v>
      </c>
    </row>
    <row r="15" ht="16.5" spans="1:18">
      <c r="A15" s="18">
        <v>22</v>
      </c>
      <c r="B15" s="18" t="s">
        <v>76</v>
      </c>
      <c r="C15" s="18">
        <v>242.674</v>
      </c>
      <c r="D15" s="18">
        <v>244.772</v>
      </c>
      <c r="E15" s="18">
        <v>0</v>
      </c>
      <c r="F15" s="18">
        <v>0</v>
      </c>
      <c r="G15" s="18">
        <v>0</v>
      </c>
      <c r="H15" s="18">
        <v>1</v>
      </c>
      <c r="I15" s="17">
        <v>0.377</v>
      </c>
      <c r="J15" s="17">
        <v>1.231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0.004</v>
      </c>
      <c r="Q15" s="21">
        <v>0</v>
      </c>
      <c r="R15" s="21">
        <v>0</v>
      </c>
    </row>
    <row r="16" ht="16.5" spans="1:18">
      <c r="A16" s="18">
        <v>61</v>
      </c>
      <c r="B16" s="18" t="s">
        <v>77</v>
      </c>
      <c r="C16" s="18">
        <v>171.378</v>
      </c>
      <c r="D16" s="18">
        <v>174.682</v>
      </c>
      <c r="E16" s="18">
        <v>0</v>
      </c>
      <c r="F16" s="18">
        <v>0</v>
      </c>
      <c r="G16" s="18">
        <v>0</v>
      </c>
      <c r="H16" s="18">
        <v>1</v>
      </c>
      <c r="I16" s="17">
        <v>0.521</v>
      </c>
      <c r="J16" s="17">
        <v>2.402</v>
      </c>
      <c r="K16" s="21">
        <v>4</v>
      </c>
      <c r="L16" s="21">
        <v>0</v>
      </c>
      <c r="M16" s="21">
        <v>0</v>
      </c>
      <c r="N16" s="21">
        <v>1</v>
      </c>
      <c r="O16" s="21">
        <v>0</v>
      </c>
      <c r="P16" s="21">
        <v>-6.885</v>
      </c>
      <c r="Q16" s="21">
        <v>0</v>
      </c>
      <c r="R16" s="21">
        <v>0</v>
      </c>
    </row>
    <row r="17" ht="16.5" spans="1:18">
      <c r="A17" s="18">
        <v>91</v>
      </c>
      <c r="B17" s="18" t="s">
        <v>78</v>
      </c>
      <c r="C17" s="18">
        <v>8209.365</v>
      </c>
      <c r="D17" s="18">
        <v>11201.72</v>
      </c>
      <c r="E17" s="18">
        <v>0</v>
      </c>
      <c r="F17" s="18">
        <v>0</v>
      </c>
      <c r="G17" s="18">
        <v>0</v>
      </c>
      <c r="H17" s="18">
        <v>1</v>
      </c>
      <c r="I17" s="17">
        <v>2.571</v>
      </c>
      <c r="J17" s="17">
        <v>28.597</v>
      </c>
      <c r="K17" s="21">
        <v>4</v>
      </c>
      <c r="L17" s="21">
        <v>1</v>
      </c>
      <c r="M17" s="21">
        <v>0</v>
      </c>
      <c r="N17" s="21">
        <v>1</v>
      </c>
      <c r="O17" s="21">
        <v>0</v>
      </c>
      <c r="P17" s="21">
        <v>-5.06</v>
      </c>
      <c r="Q17" s="21">
        <v>0</v>
      </c>
      <c r="R17" s="21">
        <v>0</v>
      </c>
    </row>
    <row r="18" ht="16.5" spans="1:18">
      <c r="A18" s="18">
        <v>101</v>
      </c>
      <c r="B18" s="18" t="s">
        <v>79</v>
      </c>
      <c r="C18" s="18">
        <v>240.855</v>
      </c>
      <c r="D18" s="18">
        <v>242.806</v>
      </c>
      <c r="E18" s="18">
        <v>0</v>
      </c>
      <c r="F18" s="18">
        <v>0</v>
      </c>
      <c r="G18" s="18">
        <v>0</v>
      </c>
      <c r="H18" s="18">
        <v>1</v>
      </c>
      <c r="I18" s="17">
        <v>0.362</v>
      </c>
      <c r="J18" s="17">
        <v>1.162</v>
      </c>
      <c r="K18" s="21">
        <v>4</v>
      </c>
      <c r="L18" s="21">
        <v>2</v>
      </c>
      <c r="M18" s="21">
        <v>0</v>
      </c>
      <c r="N18" s="21">
        <v>1</v>
      </c>
      <c r="O18" s="21">
        <v>0</v>
      </c>
      <c r="P18" s="21">
        <v>-6.888</v>
      </c>
      <c r="Q18" s="21">
        <v>0</v>
      </c>
      <c r="R18" s="21">
        <v>0</v>
      </c>
    </row>
    <row r="19" ht="16.5" spans="1:18">
      <c r="A19" s="18">
        <v>116</v>
      </c>
      <c r="B19" s="18" t="s">
        <v>80</v>
      </c>
      <c r="C19" s="18">
        <v>192.013</v>
      </c>
      <c r="D19" s="18">
        <v>193.082</v>
      </c>
      <c r="E19" s="18">
        <v>0</v>
      </c>
      <c r="F19" s="18">
        <v>0</v>
      </c>
      <c r="G19" s="18">
        <v>0</v>
      </c>
      <c r="H19" s="18">
        <v>1</v>
      </c>
      <c r="I19" s="17">
        <v>0.224</v>
      </c>
      <c r="J19" s="17">
        <v>0.776</v>
      </c>
      <c r="K19" s="21">
        <v>4</v>
      </c>
      <c r="L19" s="21">
        <v>0</v>
      </c>
      <c r="M19" s="21">
        <v>0</v>
      </c>
      <c r="N19" s="21">
        <v>1</v>
      </c>
      <c r="O19" s="21">
        <v>0</v>
      </c>
      <c r="P19" s="21">
        <v>-8.543</v>
      </c>
      <c r="Q19" s="21">
        <v>0</v>
      </c>
      <c r="R19" s="21">
        <v>0</v>
      </c>
    </row>
    <row r="20" ht="16.5" spans="1:18">
      <c r="A20" s="18">
        <v>131</v>
      </c>
      <c r="B20" s="18" t="s">
        <v>81</v>
      </c>
      <c r="C20" s="18">
        <v>1500.061</v>
      </c>
      <c r="D20" s="18">
        <v>2354.944</v>
      </c>
      <c r="E20" s="18">
        <v>0</v>
      </c>
      <c r="F20" s="18">
        <v>0</v>
      </c>
      <c r="G20" s="18">
        <v>0</v>
      </c>
      <c r="H20" s="18">
        <v>1</v>
      </c>
      <c r="I20" s="17">
        <v>7.07</v>
      </c>
      <c r="J20" s="17">
        <v>40.805</v>
      </c>
      <c r="K20" s="21">
        <v>4</v>
      </c>
      <c r="L20" s="21">
        <v>2</v>
      </c>
      <c r="M20" s="21">
        <v>0</v>
      </c>
      <c r="N20" s="21">
        <v>1</v>
      </c>
      <c r="O20" s="21">
        <v>0</v>
      </c>
      <c r="P20" s="21">
        <v>-1.938</v>
      </c>
      <c r="Q20" s="21">
        <v>0</v>
      </c>
      <c r="R20" s="21">
        <v>0</v>
      </c>
    </row>
    <row r="21" ht="16.5" spans="1:18">
      <c r="A21" s="18">
        <v>133</v>
      </c>
      <c r="B21" s="18" t="s">
        <v>82</v>
      </c>
      <c r="C21" s="18">
        <v>3266.592</v>
      </c>
      <c r="D21" s="18">
        <v>4681.128</v>
      </c>
      <c r="E21" s="18">
        <v>0</v>
      </c>
      <c r="F21" s="18">
        <v>0</v>
      </c>
      <c r="G21" s="18">
        <v>0</v>
      </c>
      <c r="H21" s="18">
        <v>1</v>
      </c>
      <c r="I21" s="17">
        <v>2.806</v>
      </c>
      <c r="J21" s="17">
        <v>32.176</v>
      </c>
      <c r="K21" s="21">
        <v>4</v>
      </c>
      <c r="L21" s="21">
        <v>0</v>
      </c>
      <c r="M21" s="21">
        <v>0</v>
      </c>
      <c r="N21" s="21">
        <v>1</v>
      </c>
      <c r="O21" s="21">
        <v>-1</v>
      </c>
      <c r="P21" s="21">
        <v>-4.405</v>
      </c>
      <c r="Q21" s="21">
        <v>0</v>
      </c>
      <c r="R21" s="21">
        <v>0</v>
      </c>
    </row>
    <row r="22" ht="16.5" spans="1:18">
      <c r="A22" s="18">
        <v>162</v>
      </c>
      <c r="B22" s="18" t="s">
        <v>83</v>
      </c>
      <c r="C22" s="18">
        <v>2189.152</v>
      </c>
      <c r="D22" s="18">
        <v>3239.134</v>
      </c>
      <c r="E22" s="18">
        <v>0</v>
      </c>
      <c r="F22" s="18">
        <v>0</v>
      </c>
      <c r="G22" s="18">
        <v>0</v>
      </c>
      <c r="H22" s="18">
        <v>1</v>
      </c>
      <c r="I22" s="17">
        <v>3.041</v>
      </c>
      <c r="J22" s="17">
        <v>34.471</v>
      </c>
      <c r="K22" s="21">
        <v>4</v>
      </c>
      <c r="L22" s="21">
        <v>1</v>
      </c>
      <c r="M22" s="21">
        <v>0</v>
      </c>
      <c r="N22" s="21">
        <v>1</v>
      </c>
      <c r="O22" s="21">
        <v>0</v>
      </c>
      <c r="P22" s="21">
        <v>-1.609</v>
      </c>
      <c r="Q22" s="21">
        <v>0</v>
      </c>
      <c r="R22" s="21">
        <v>0</v>
      </c>
    </row>
    <row r="23" ht="16.5" spans="1:18">
      <c r="A23" s="18">
        <v>699</v>
      </c>
      <c r="B23" s="18" t="s">
        <v>84</v>
      </c>
      <c r="C23" s="18">
        <v>542.937</v>
      </c>
      <c r="D23" s="18">
        <v>872.676</v>
      </c>
      <c r="E23" s="18">
        <v>0</v>
      </c>
      <c r="F23" s="18">
        <v>0</v>
      </c>
      <c r="G23" s="18">
        <v>0</v>
      </c>
      <c r="H23" s="18">
        <v>1</v>
      </c>
      <c r="I23" s="17">
        <v>3.906</v>
      </c>
      <c r="J23" s="17">
        <v>40.215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0.005</v>
      </c>
      <c r="Q23" s="21">
        <v>0</v>
      </c>
      <c r="R23" s="21">
        <v>0</v>
      </c>
    </row>
    <row r="24" ht="16.5" spans="1:18">
      <c r="A24" s="18">
        <v>852</v>
      </c>
      <c r="B24" s="18" t="s">
        <v>85</v>
      </c>
      <c r="C24" s="18">
        <v>4342.209</v>
      </c>
      <c r="D24" s="18">
        <v>6282.669</v>
      </c>
      <c r="E24" s="18">
        <v>0</v>
      </c>
      <c r="F24" s="18">
        <v>0</v>
      </c>
      <c r="G24" s="18">
        <v>0</v>
      </c>
      <c r="H24" s="18">
        <v>1</v>
      </c>
      <c r="I24" s="17">
        <v>1.247</v>
      </c>
      <c r="J24" s="17">
        <v>31.748</v>
      </c>
      <c r="K24" s="21">
        <v>4</v>
      </c>
      <c r="L24" s="21">
        <v>2</v>
      </c>
      <c r="M24" s="21">
        <v>0</v>
      </c>
      <c r="N24" s="21">
        <v>1</v>
      </c>
      <c r="O24" s="21">
        <v>0</v>
      </c>
      <c r="P24" s="21">
        <v>-3.737</v>
      </c>
      <c r="Q24" s="21">
        <v>0</v>
      </c>
      <c r="R24" s="21">
        <v>0</v>
      </c>
    </row>
    <row r="25" ht="16.5" spans="1:18">
      <c r="A25" s="18">
        <v>923</v>
      </c>
      <c r="B25" s="18" t="s">
        <v>86</v>
      </c>
      <c r="C25" s="18">
        <v>243.408</v>
      </c>
      <c r="D25" s="18">
        <v>245.314</v>
      </c>
      <c r="E25" s="18">
        <v>0</v>
      </c>
      <c r="F25" s="18">
        <v>0</v>
      </c>
      <c r="G25" s="18">
        <v>0</v>
      </c>
      <c r="H25" s="18">
        <v>1</v>
      </c>
      <c r="I25" s="17">
        <v>0.389</v>
      </c>
      <c r="J25" s="17">
        <v>1.163</v>
      </c>
      <c r="K25" s="21">
        <v>3</v>
      </c>
      <c r="L25" s="21">
        <v>1</v>
      </c>
      <c r="M25" s="21">
        <v>0</v>
      </c>
      <c r="N25" s="21">
        <v>1</v>
      </c>
      <c r="O25" s="21">
        <v>0</v>
      </c>
      <c r="P25" s="21">
        <v>-7.791</v>
      </c>
      <c r="Q25" s="21">
        <v>1</v>
      </c>
      <c r="R25" s="21">
        <v>0</v>
      </c>
    </row>
    <row r="26" ht="16.5" spans="1:18">
      <c r="A26" s="18">
        <v>399010</v>
      </c>
      <c r="B26" s="18" t="s">
        <v>87</v>
      </c>
      <c r="C26" s="18">
        <v>4808.093</v>
      </c>
      <c r="D26" s="18">
        <v>7177.456</v>
      </c>
      <c r="E26" s="18">
        <v>0</v>
      </c>
      <c r="F26" s="18">
        <v>0</v>
      </c>
      <c r="G26" s="18">
        <v>0</v>
      </c>
      <c r="H26" s="18">
        <v>1</v>
      </c>
      <c r="I26" s="17">
        <v>3.604</v>
      </c>
      <c r="J26" s="17">
        <v>35.425</v>
      </c>
      <c r="K26" s="21">
        <v>4</v>
      </c>
      <c r="L26" s="21">
        <v>1</v>
      </c>
      <c r="M26" s="21">
        <v>-1</v>
      </c>
      <c r="N26" s="21">
        <v>1</v>
      </c>
      <c r="O26" s="21">
        <v>0</v>
      </c>
      <c r="P26" s="21">
        <v>-1.243</v>
      </c>
      <c r="Q26" s="21">
        <v>0</v>
      </c>
      <c r="R26" s="21">
        <v>0</v>
      </c>
    </row>
    <row r="27" ht="16.5" spans="1:18">
      <c r="A27" s="18">
        <v>399015</v>
      </c>
      <c r="B27" s="18" t="s">
        <v>88</v>
      </c>
      <c r="C27" s="18">
        <v>1605.508</v>
      </c>
      <c r="D27" s="18">
        <v>2417.517</v>
      </c>
      <c r="E27" s="18">
        <v>0</v>
      </c>
      <c r="F27" s="18">
        <v>0</v>
      </c>
      <c r="G27" s="18">
        <v>0</v>
      </c>
      <c r="H27" s="18">
        <v>1</v>
      </c>
      <c r="I27" s="17">
        <v>4.701</v>
      </c>
      <c r="J27" s="17">
        <v>36.71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-9.105</v>
      </c>
      <c r="Q27" s="21">
        <v>0</v>
      </c>
      <c r="R27" s="21">
        <v>0</v>
      </c>
    </row>
    <row r="28" ht="16.5" spans="1:18">
      <c r="A28" s="18">
        <v>399017</v>
      </c>
      <c r="B28" s="18" t="s">
        <v>89</v>
      </c>
      <c r="C28" s="18">
        <v>2618.232</v>
      </c>
      <c r="D28" s="18">
        <v>3597.827</v>
      </c>
      <c r="E28" s="18">
        <v>0</v>
      </c>
      <c r="F28" s="18">
        <v>0</v>
      </c>
      <c r="G28" s="18">
        <v>0</v>
      </c>
      <c r="H28" s="18">
        <v>1</v>
      </c>
      <c r="I28" s="17">
        <v>1.455</v>
      </c>
      <c r="J28" s="17">
        <v>28.286</v>
      </c>
      <c r="K28" s="21">
        <v>4</v>
      </c>
      <c r="L28" s="21">
        <v>1</v>
      </c>
      <c r="M28" s="21">
        <v>0</v>
      </c>
      <c r="N28" s="21">
        <v>1</v>
      </c>
      <c r="O28" s="21">
        <v>0</v>
      </c>
      <c r="P28" s="21">
        <v>-5.871</v>
      </c>
      <c r="Q28" s="21">
        <v>0</v>
      </c>
      <c r="R28" s="21">
        <v>0</v>
      </c>
    </row>
    <row r="29" ht="16.5" spans="1:18">
      <c r="A29" s="18">
        <v>399019</v>
      </c>
      <c r="B29" s="18" t="s">
        <v>90</v>
      </c>
      <c r="C29" s="18">
        <v>2277.573</v>
      </c>
      <c r="D29" s="18">
        <v>3761.468</v>
      </c>
      <c r="E29" s="18">
        <v>0</v>
      </c>
      <c r="F29" s="18">
        <v>0</v>
      </c>
      <c r="G29" s="18">
        <v>0</v>
      </c>
      <c r="H29" s="18">
        <v>1</v>
      </c>
      <c r="I29" s="17">
        <v>4.02</v>
      </c>
      <c r="J29" s="17">
        <v>41.884</v>
      </c>
      <c r="K29" s="21">
        <v>4</v>
      </c>
      <c r="L29" s="21">
        <v>0</v>
      </c>
      <c r="M29" s="21">
        <v>0</v>
      </c>
      <c r="N29" s="21">
        <v>1</v>
      </c>
      <c r="O29" s="21">
        <v>0</v>
      </c>
      <c r="P29" s="21">
        <v>-6.42</v>
      </c>
      <c r="Q29" s="21">
        <v>0</v>
      </c>
      <c r="R29" s="21">
        <v>0</v>
      </c>
    </row>
    <row r="30" ht="16.5" spans="1:18">
      <c r="A30" s="18">
        <v>399020</v>
      </c>
      <c r="B30" s="18" t="s">
        <v>91</v>
      </c>
      <c r="C30" s="18">
        <v>911.875</v>
      </c>
      <c r="D30" s="18">
        <v>1433.42</v>
      </c>
      <c r="E30" s="18">
        <v>0</v>
      </c>
      <c r="F30" s="18">
        <v>0</v>
      </c>
      <c r="G30" s="18">
        <v>0</v>
      </c>
      <c r="H30" s="18">
        <v>1</v>
      </c>
      <c r="I30" s="17">
        <v>4.445</v>
      </c>
      <c r="J30" s="17">
        <v>39.212</v>
      </c>
      <c r="K30" s="21">
        <v>4</v>
      </c>
      <c r="L30" s="21">
        <v>0</v>
      </c>
      <c r="M30" s="21">
        <v>0</v>
      </c>
      <c r="N30" s="21">
        <v>1</v>
      </c>
      <c r="O30" s="21">
        <v>0</v>
      </c>
      <c r="P30" s="21">
        <v>-5.828</v>
      </c>
      <c r="Q30" s="21">
        <v>0</v>
      </c>
      <c r="R30" s="21">
        <v>0</v>
      </c>
    </row>
    <row r="31" ht="16.5" spans="1:18">
      <c r="A31" s="18">
        <v>399101</v>
      </c>
      <c r="B31" s="18" t="s">
        <v>92</v>
      </c>
      <c r="C31" s="18">
        <v>8457.357</v>
      </c>
      <c r="D31" s="18">
        <v>11537.562</v>
      </c>
      <c r="E31" s="18">
        <v>0</v>
      </c>
      <c r="F31" s="18">
        <v>0</v>
      </c>
      <c r="G31" s="18">
        <v>0</v>
      </c>
      <c r="H31" s="18">
        <v>1</v>
      </c>
      <c r="I31" s="17">
        <v>0.981</v>
      </c>
      <c r="J31" s="17">
        <v>27.416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-4.678</v>
      </c>
      <c r="Q31" s="21">
        <v>0</v>
      </c>
      <c r="R31" s="21">
        <v>0</v>
      </c>
    </row>
    <row r="32" ht="16.5" spans="1:18">
      <c r="A32" s="18">
        <v>399235</v>
      </c>
      <c r="B32" s="18" t="s">
        <v>93</v>
      </c>
      <c r="C32" s="18">
        <v>667.466</v>
      </c>
      <c r="D32" s="18">
        <v>992.262</v>
      </c>
      <c r="E32" s="18">
        <v>0</v>
      </c>
      <c r="F32" s="18">
        <v>0</v>
      </c>
      <c r="G32" s="18">
        <v>0</v>
      </c>
      <c r="H32" s="18">
        <v>1</v>
      </c>
      <c r="I32" s="17">
        <v>6.597</v>
      </c>
      <c r="J32" s="17">
        <v>37.171</v>
      </c>
      <c r="K32" s="21">
        <v>1</v>
      </c>
      <c r="L32" s="21">
        <v>2</v>
      </c>
      <c r="M32" s="21">
        <v>0</v>
      </c>
      <c r="N32" s="21">
        <v>1</v>
      </c>
      <c r="O32" s="21">
        <v>0</v>
      </c>
      <c r="P32" s="21">
        <v>-3.514</v>
      </c>
      <c r="Q32" s="21">
        <v>0</v>
      </c>
      <c r="R32" s="21">
        <v>0</v>
      </c>
    </row>
    <row r="33" ht="16.5" spans="1:18">
      <c r="A33" s="18">
        <v>399236</v>
      </c>
      <c r="B33" s="18" t="s">
        <v>94</v>
      </c>
      <c r="C33" s="18">
        <v>907.308</v>
      </c>
      <c r="D33" s="18">
        <v>1311.386</v>
      </c>
      <c r="E33" s="18">
        <v>0</v>
      </c>
      <c r="F33" s="18">
        <v>0</v>
      </c>
      <c r="G33" s="18">
        <v>0</v>
      </c>
      <c r="H33" s="18">
        <v>1</v>
      </c>
      <c r="I33" s="17">
        <v>6.099</v>
      </c>
      <c r="J33" s="17">
        <v>35.033</v>
      </c>
      <c r="K33" s="21">
        <v>4</v>
      </c>
      <c r="L33" s="21">
        <v>0</v>
      </c>
      <c r="M33" s="21">
        <v>0</v>
      </c>
      <c r="N33" s="21">
        <v>1</v>
      </c>
      <c r="O33" s="21">
        <v>0</v>
      </c>
      <c r="P33" s="21">
        <v>-5.219</v>
      </c>
      <c r="Q33" s="21">
        <v>0</v>
      </c>
      <c r="R33" s="21">
        <v>0</v>
      </c>
    </row>
    <row r="34" ht="16.5" spans="1:18">
      <c r="A34" s="18">
        <v>399238</v>
      </c>
      <c r="B34" s="18" t="s">
        <v>95</v>
      </c>
      <c r="C34" s="18">
        <v>1013.33</v>
      </c>
      <c r="D34" s="18">
        <v>1551.02</v>
      </c>
      <c r="E34" s="18">
        <v>0</v>
      </c>
      <c r="F34" s="18">
        <v>0</v>
      </c>
      <c r="G34" s="18">
        <v>0</v>
      </c>
      <c r="H34" s="18">
        <v>1</v>
      </c>
      <c r="I34" s="17">
        <v>10.06</v>
      </c>
      <c r="J34" s="17">
        <v>41.239</v>
      </c>
      <c r="K34" s="21">
        <v>4</v>
      </c>
      <c r="L34" s="21">
        <v>0</v>
      </c>
      <c r="M34" s="21">
        <v>0</v>
      </c>
      <c r="N34" s="21">
        <v>1</v>
      </c>
      <c r="O34" s="21">
        <v>0</v>
      </c>
      <c r="P34" s="21">
        <v>-6.703</v>
      </c>
      <c r="Q34" s="21">
        <v>0</v>
      </c>
      <c r="R34" s="21">
        <v>0</v>
      </c>
    </row>
    <row r="35" ht="16.5" spans="1:18">
      <c r="A35" s="18">
        <v>399239</v>
      </c>
      <c r="B35" s="18" t="s">
        <v>96</v>
      </c>
      <c r="C35" s="18">
        <v>1067.613</v>
      </c>
      <c r="D35" s="18">
        <v>1792.311</v>
      </c>
      <c r="E35" s="18">
        <v>0</v>
      </c>
      <c r="F35" s="18">
        <v>0</v>
      </c>
      <c r="G35" s="18">
        <v>0</v>
      </c>
      <c r="H35" s="18">
        <v>1</v>
      </c>
      <c r="I35" s="17">
        <v>8.231</v>
      </c>
      <c r="J35" s="17">
        <v>45.337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-23.574</v>
      </c>
      <c r="Q35" s="21">
        <v>0</v>
      </c>
      <c r="R35" s="21">
        <v>0</v>
      </c>
    </row>
    <row r="36" ht="16.5" spans="1:18">
      <c r="A36" s="18">
        <v>399242</v>
      </c>
      <c r="B36" s="18" t="s">
        <v>97</v>
      </c>
      <c r="C36" s="18">
        <v>768.411</v>
      </c>
      <c r="D36" s="18">
        <v>1176.914</v>
      </c>
      <c r="E36" s="18">
        <v>0</v>
      </c>
      <c r="F36" s="18">
        <v>0</v>
      </c>
      <c r="G36" s="18">
        <v>0</v>
      </c>
      <c r="H36" s="18">
        <v>1</v>
      </c>
      <c r="I36" s="17">
        <v>12.629</v>
      </c>
      <c r="J36" s="17">
        <v>42.955</v>
      </c>
      <c r="K36" s="21">
        <v>3</v>
      </c>
      <c r="L36" s="21">
        <v>2</v>
      </c>
      <c r="M36" s="21">
        <v>0</v>
      </c>
      <c r="N36" s="21">
        <v>0</v>
      </c>
      <c r="O36" s="21">
        <v>0</v>
      </c>
      <c r="P36" s="21">
        <v>-24.51</v>
      </c>
      <c r="Q36" s="21">
        <v>0</v>
      </c>
      <c r="R36" s="21">
        <v>0</v>
      </c>
    </row>
    <row r="37" ht="16.5" spans="1:18">
      <c r="A37" s="18">
        <v>399244</v>
      </c>
      <c r="B37" s="18" t="s">
        <v>98</v>
      </c>
      <c r="C37" s="18">
        <v>379.99</v>
      </c>
      <c r="D37" s="18">
        <v>569.347</v>
      </c>
      <c r="E37" s="18">
        <v>0</v>
      </c>
      <c r="F37" s="18">
        <v>0</v>
      </c>
      <c r="G37" s="18">
        <v>0</v>
      </c>
      <c r="H37" s="18">
        <v>1</v>
      </c>
      <c r="I37" s="17">
        <v>4.562</v>
      </c>
      <c r="J37" s="17">
        <v>36.304</v>
      </c>
      <c r="K37" s="21">
        <v>4</v>
      </c>
      <c r="L37" s="21">
        <v>0</v>
      </c>
      <c r="M37" s="21">
        <v>0</v>
      </c>
      <c r="N37" s="21">
        <v>1</v>
      </c>
      <c r="O37" s="21">
        <v>0</v>
      </c>
      <c r="P37" s="21">
        <v>-7.612</v>
      </c>
      <c r="Q37" s="21">
        <v>0</v>
      </c>
      <c r="R37" s="21">
        <v>0</v>
      </c>
    </row>
    <row r="38" ht="16.5" spans="1:18">
      <c r="A38" s="18">
        <v>399248</v>
      </c>
      <c r="B38" s="18" t="s">
        <v>99</v>
      </c>
      <c r="C38" s="18">
        <v>573.506</v>
      </c>
      <c r="D38" s="18">
        <v>901.007</v>
      </c>
      <c r="E38" s="18">
        <v>0</v>
      </c>
      <c r="F38" s="18">
        <v>0</v>
      </c>
      <c r="G38" s="18">
        <v>0</v>
      </c>
      <c r="H38" s="18">
        <v>1</v>
      </c>
      <c r="I38" s="17">
        <v>5.024</v>
      </c>
      <c r="J38" s="17">
        <v>39.546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-18.415</v>
      </c>
      <c r="Q38" s="21">
        <v>0</v>
      </c>
      <c r="R38" s="21">
        <v>0</v>
      </c>
    </row>
    <row r="39" ht="16.5" spans="1:18">
      <c r="A39" s="18">
        <v>399249</v>
      </c>
      <c r="B39" s="18" t="s">
        <v>100</v>
      </c>
      <c r="C39" s="18">
        <v>1173.858</v>
      </c>
      <c r="D39" s="18">
        <v>2143.834</v>
      </c>
      <c r="E39" s="18">
        <v>0</v>
      </c>
      <c r="F39" s="18">
        <v>0</v>
      </c>
      <c r="G39" s="18">
        <v>0</v>
      </c>
      <c r="H39" s="18">
        <v>1</v>
      </c>
      <c r="I39" s="17">
        <v>19.317</v>
      </c>
      <c r="J39" s="17">
        <v>55.822</v>
      </c>
      <c r="K39" s="21">
        <v>4</v>
      </c>
      <c r="L39" s="21">
        <v>2</v>
      </c>
      <c r="M39" s="21">
        <v>-1</v>
      </c>
      <c r="N39" s="21">
        <v>1</v>
      </c>
      <c r="O39" s="21">
        <v>0</v>
      </c>
      <c r="P39" s="21">
        <v>-7.232</v>
      </c>
      <c r="Q39" s="21">
        <v>0</v>
      </c>
      <c r="R39" s="21">
        <v>0</v>
      </c>
    </row>
    <row r="40" ht="16.5" spans="1:18">
      <c r="A40" s="18">
        <v>399282</v>
      </c>
      <c r="B40" s="18" t="s">
        <v>101</v>
      </c>
      <c r="C40" s="18">
        <v>2665.321</v>
      </c>
      <c r="D40" s="18">
        <v>4513.6</v>
      </c>
      <c r="E40" s="18">
        <v>0</v>
      </c>
      <c r="F40" s="18">
        <v>0</v>
      </c>
      <c r="G40" s="18">
        <v>0</v>
      </c>
      <c r="H40" s="18">
        <v>1</v>
      </c>
      <c r="I40" s="17">
        <v>3.538</v>
      </c>
      <c r="J40" s="17">
        <v>43.038</v>
      </c>
      <c r="K40" s="21">
        <v>2</v>
      </c>
      <c r="L40" s="21">
        <v>0</v>
      </c>
      <c r="M40" s="21">
        <v>0</v>
      </c>
      <c r="N40" s="21">
        <v>1</v>
      </c>
      <c r="O40" s="21">
        <v>0</v>
      </c>
      <c r="P40" s="21">
        <v>-4.284</v>
      </c>
      <c r="Q40" s="21">
        <v>0</v>
      </c>
      <c r="R40" s="21">
        <v>0</v>
      </c>
    </row>
    <row r="41" ht="16.5" spans="1:18">
      <c r="A41" s="18">
        <v>399283</v>
      </c>
      <c r="B41" s="18" t="s">
        <v>102</v>
      </c>
      <c r="C41" s="18">
        <v>2284.998</v>
      </c>
      <c r="D41" s="18">
        <v>3293.634</v>
      </c>
      <c r="E41" s="18">
        <v>0</v>
      </c>
      <c r="F41" s="18">
        <v>0</v>
      </c>
      <c r="G41" s="18">
        <v>0</v>
      </c>
      <c r="H41" s="18">
        <v>1</v>
      </c>
      <c r="I41" s="17">
        <v>6.574</v>
      </c>
      <c r="J41" s="17">
        <v>35.185</v>
      </c>
      <c r="K41" s="21">
        <v>4</v>
      </c>
      <c r="L41" s="21">
        <v>2</v>
      </c>
      <c r="M41" s="21">
        <v>0</v>
      </c>
      <c r="N41" s="21">
        <v>1</v>
      </c>
      <c r="O41" s="21">
        <v>0</v>
      </c>
      <c r="P41" s="21">
        <v>-2.953</v>
      </c>
      <c r="Q41" s="21">
        <v>0</v>
      </c>
      <c r="R41" s="21">
        <v>0</v>
      </c>
    </row>
    <row r="42" ht="16.5" spans="1:18">
      <c r="A42" s="18">
        <v>399284</v>
      </c>
      <c r="B42" s="18" t="s">
        <v>103</v>
      </c>
      <c r="C42" s="18">
        <v>2216.006</v>
      </c>
      <c r="D42" s="18">
        <v>3381.121</v>
      </c>
      <c r="E42" s="18">
        <v>0</v>
      </c>
      <c r="F42" s="18">
        <v>0</v>
      </c>
      <c r="G42" s="18">
        <v>0</v>
      </c>
      <c r="H42" s="18">
        <v>1</v>
      </c>
      <c r="I42" s="17">
        <v>2.01</v>
      </c>
      <c r="J42" s="17">
        <v>35.777</v>
      </c>
      <c r="K42" s="21">
        <v>4</v>
      </c>
      <c r="L42" s="21">
        <v>1</v>
      </c>
      <c r="M42" s="21">
        <v>0</v>
      </c>
      <c r="N42" s="21">
        <v>1</v>
      </c>
      <c r="O42" s="21">
        <v>0</v>
      </c>
      <c r="P42" s="21">
        <v>-5.041</v>
      </c>
      <c r="Q42" s="21">
        <v>0</v>
      </c>
      <c r="R42" s="21">
        <v>0</v>
      </c>
    </row>
    <row r="43" ht="16.5" spans="1:18">
      <c r="A43" s="18">
        <v>399286</v>
      </c>
      <c r="B43" s="18" t="s">
        <v>104</v>
      </c>
      <c r="C43" s="18">
        <v>2213.969</v>
      </c>
      <c r="D43" s="18">
        <v>3565.779</v>
      </c>
      <c r="E43" s="18">
        <v>0</v>
      </c>
      <c r="F43" s="18">
        <v>0</v>
      </c>
      <c r="G43" s="18">
        <v>0</v>
      </c>
      <c r="H43" s="18">
        <v>1</v>
      </c>
      <c r="I43" s="17">
        <v>6.838</v>
      </c>
      <c r="J43" s="17">
        <v>42.156</v>
      </c>
      <c r="K43" s="21">
        <v>4</v>
      </c>
      <c r="L43" s="21">
        <v>0</v>
      </c>
      <c r="M43" s="21">
        <v>0</v>
      </c>
      <c r="N43" s="21">
        <v>1</v>
      </c>
      <c r="O43" s="21">
        <v>-1</v>
      </c>
      <c r="P43" s="21">
        <v>-12</v>
      </c>
      <c r="Q43" s="21">
        <v>0</v>
      </c>
      <c r="R43" s="21">
        <v>0</v>
      </c>
    </row>
    <row r="44" ht="16.5" spans="1:18">
      <c r="A44" s="18">
        <v>399289</v>
      </c>
      <c r="B44" s="18" t="s">
        <v>105</v>
      </c>
      <c r="C44" s="18">
        <v>115.359</v>
      </c>
      <c r="D44" s="18">
        <v>116.729</v>
      </c>
      <c r="E44" s="18">
        <v>0</v>
      </c>
      <c r="F44" s="18">
        <v>0</v>
      </c>
      <c r="G44" s="18">
        <v>0</v>
      </c>
      <c r="H44" s="18">
        <v>1</v>
      </c>
      <c r="I44" s="17">
        <v>0.449</v>
      </c>
      <c r="J44" s="17">
        <v>1.617</v>
      </c>
      <c r="K44" s="21">
        <v>4</v>
      </c>
      <c r="L44" s="21">
        <v>2</v>
      </c>
      <c r="M44" s="21">
        <v>0</v>
      </c>
      <c r="N44" s="21">
        <v>1</v>
      </c>
      <c r="O44" s="21">
        <v>-1</v>
      </c>
      <c r="P44" s="21">
        <v>-13.112</v>
      </c>
      <c r="Q44" s="21">
        <v>0</v>
      </c>
      <c r="R44" s="21">
        <v>0</v>
      </c>
    </row>
    <row r="45" ht="16.5" spans="1:18">
      <c r="A45" s="18">
        <v>399292</v>
      </c>
      <c r="B45" s="18" t="s">
        <v>106</v>
      </c>
      <c r="C45" s="18">
        <v>706.083</v>
      </c>
      <c r="D45" s="18">
        <v>1083.698</v>
      </c>
      <c r="E45" s="18">
        <v>0</v>
      </c>
      <c r="F45" s="18">
        <v>0</v>
      </c>
      <c r="G45" s="18">
        <v>0</v>
      </c>
      <c r="H45" s="18">
        <v>1</v>
      </c>
      <c r="I45" s="17">
        <v>5.189</v>
      </c>
      <c r="J45" s="17">
        <v>38.226</v>
      </c>
      <c r="K45" s="21">
        <v>4</v>
      </c>
      <c r="L45" s="21">
        <v>2</v>
      </c>
      <c r="M45" s="21">
        <v>0</v>
      </c>
      <c r="N45" s="21">
        <v>1</v>
      </c>
      <c r="O45" s="21">
        <v>-1</v>
      </c>
      <c r="P45" s="21">
        <v>-12.628</v>
      </c>
      <c r="Q45" s="21">
        <v>0</v>
      </c>
      <c r="R45" s="21">
        <v>0</v>
      </c>
    </row>
    <row r="46" ht="16.5" spans="1:18">
      <c r="A46" s="18">
        <v>399297</v>
      </c>
      <c r="B46" s="18" t="s">
        <v>107</v>
      </c>
      <c r="C46" s="18">
        <v>3384.291</v>
      </c>
      <c r="D46" s="18">
        <v>4819.062</v>
      </c>
      <c r="E46" s="18">
        <v>0</v>
      </c>
      <c r="F46" s="18">
        <v>0</v>
      </c>
      <c r="G46" s="18">
        <v>0</v>
      </c>
      <c r="H46" s="18">
        <v>1</v>
      </c>
      <c r="I46" s="17">
        <v>5.813</v>
      </c>
      <c r="J46" s="17">
        <v>33.855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-8.323</v>
      </c>
      <c r="Q46" s="21">
        <v>0</v>
      </c>
      <c r="R46" s="21">
        <v>0</v>
      </c>
    </row>
    <row r="47" ht="16.5" spans="1:18">
      <c r="A47" s="18">
        <v>399298</v>
      </c>
      <c r="B47" s="18" t="s">
        <v>108</v>
      </c>
      <c r="C47" s="18">
        <v>204.907</v>
      </c>
      <c r="D47" s="18">
        <v>206.249</v>
      </c>
      <c r="E47" s="18">
        <v>0</v>
      </c>
      <c r="F47" s="18">
        <v>0</v>
      </c>
      <c r="G47" s="18">
        <v>0</v>
      </c>
      <c r="H47" s="18">
        <v>1</v>
      </c>
      <c r="I47" s="17">
        <v>0.392</v>
      </c>
      <c r="J47" s="17">
        <v>1.04</v>
      </c>
      <c r="K47" s="21">
        <v>4</v>
      </c>
      <c r="L47" s="21">
        <v>2</v>
      </c>
      <c r="M47" s="21">
        <v>0</v>
      </c>
      <c r="N47" s="21">
        <v>1</v>
      </c>
      <c r="O47" s="21">
        <v>0</v>
      </c>
      <c r="P47" s="21">
        <v>-1.997</v>
      </c>
      <c r="Q47" s="21">
        <v>0</v>
      </c>
      <c r="R47" s="21">
        <v>0</v>
      </c>
    </row>
    <row r="48" ht="16.5" spans="1:18">
      <c r="A48" s="18">
        <v>399299</v>
      </c>
      <c r="B48" s="18" t="s">
        <v>109</v>
      </c>
      <c r="C48" s="18">
        <v>236.413</v>
      </c>
      <c r="D48" s="18">
        <v>237.748</v>
      </c>
      <c r="E48" s="18">
        <v>0</v>
      </c>
      <c r="F48" s="18">
        <v>0</v>
      </c>
      <c r="G48" s="18">
        <v>0</v>
      </c>
      <c r="H48" s="18">
        <v>1</v>
      </c>
      <c r="I48" s="17">
        <v>0.41</v>
      </c>
      <c r="J48" s="17">
        <v>0.969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-6.619</v>
      </c>
      <c r="Q48" s="21">
        <v>0</v>
      </c>
      <c r="R48" s="21">
        <v>0</v>
      </c>
    </row>
    <row r="49" ht="16.5" spans="1:18">
      <c r="A49" s="18">
        <v>399301</v>
      </c>
      <c r="B49" s="18" t="s">
        <v>110</v>
      </c>
      <c r="C49" s="18">
        <v>208.605</v>
      </c>
      <c r="D49" s="18">
        <v>209.971</v>
      </c>
      <c r="E49" s="18">
        <v>0</v>
      </c>
      <c r="F49" s="18">
        <v>0</v>
      </c>
      <c r="G49" s="18">
        <v>0</v>
      </c>
      <c r="H49" s="18">
        <v>1</v>
      </c>
      <c r="I49" s="17">
        <v>0.392</v>
      </c>
      <c r="J49" s="17">
        <v>1.04</v>
      </c>
      <c r="K49" s="21">
        <v>4</v>
      </c>
      <c r="L49" s="21">
        <v>1</v>
      </c>
      <c r="M49" s="21">
        <v>0</v>
      </c>
      <c r="N49" s="21">
        <v>1</v>
      </c>
      <c r="O49" s="21">
        <v>0</v>
      </c>
      <c r="P49" s="21">
        <v>-5.046</v>
      </c>
      <c r="Q49" s="21">
        <v>0</v>
      </c>
      <c r="R49" s="21">
        <v>0</v>
      </c>
    </row>
    <row r="50" ht="16.5" spans="1:18">
      <c r="A50" s="18">
        <v>399302</v>
      </c>
      <c r="B50" s="18" t="s">
        <v>111</v>
      </c>
      <c r="C50" s="18">
        <v>212.953</v>
      </c>
      <c r="D50" s="18">
        <v>214.149</v>
      </c>
      <c r="E50" s="18">
        <v>0</v>
      </c>
      <c r="F50" s="18">
        <v>0</v>
      </c>
      <c r="G50" s="18">
        <v>0</v>
      </c>
      <c r="H50" s="18">
        <v>1</v>
      </c>
      <c r="I50" s="17">
        <v>0.36</v>
      </c>
      <c r="J50" s="17">
        <v>0.917</v>
      </c>
      <c r="K50" s="21">
        <v>4</v>
      </c>
      <c r="L50" s="21">
        <v>0</v>
      </c>
      <c r="M50" s="21">
        <v>0</v>
      </c>
      <c r="N50" s="21">
        <v>1</v>
      </c>
      <c r="O50" s="21">
        <v>-1</v>
      </c>
      <c r="P50" s="21">
        <v>-24.837</v>
      </c>
      <c r="Q50" s="21">
        <v>0</v>
      </c>
      <c r="R50" s="21">
        <v>0</v>
      </c>
    </row>
    <row r="51" ht="16.5" spans="1:18">
      <c r="A51" s="18">
        <v>399303</v>
      </c>
      <c r="B51" s="18" t="s">
        <v>112</v>
      </c>
      <c r="C51" s="18">
        <v>5399.915</v>
      </c>
      <c r="D51" s="18">
        <v>7832.359</v>
      </c>
      <c r="E51" s="18">
        <v>0</v>
      </c>
      <c r="F51" s="18">
        <v>0</v>
      </c>
      <c r="G51" s="18">
        <v>0</v>
      </c>
      <c r="H51" s="18">
        <v>1</v>
      </c>
      <c r="I51" s="17">
        <v>3.735</v>
      </c>
      <c r="J51" s="17">
        <v>33.631</v>
      </c>
      <c r="K51" s="21">
        <v>4</v>
      </c>
      <c r="L51" s="21">
        <v>1</v>
      </c>
      <c r="M51" s="21">
        <v>0</v>
      </c>
      <c r="N51" s="21">
        <v>1</v>
      </c>
      <c r="O51" s="21">
        <v>0</v>
      </c>
      <c r="P51" s="21">
        <v>-4.706</v>
      </c>
      <c r="Q51" s="21">
        <v>0</v>
      </c>
      <c r="R51" s="21">
        <v>0</v>
      </c>
    </row>
    <row r="52" ht="16.5" spans="1:18">
      <c r="A52" s="18">
        <v>399360</v>
      </c>
      <c r="B52" s="18" t="s">
        <v>113</v>
      </c>
      <c r="C52" s="18">
        <v>3525.105</v>
      </c>
      <c r="D52" s="18">
        <v>5399.89</v>
      </c>
      <c r="E52" s="18">
        <v>0</v>
      </c>
      <c r="F52" s="18">
        <v>0</v>
      </c>
      <c r="G52" s="18">
        <v>0</v>
      </c>
      <c r="H52" s="18">
        <v>1</v>
      </c>
      <c r="I52" s="17">
        <v>8.697</v>
      </c>
      <c r="J52" s="17">
        <v>40.397</v>
      </c>
      <c r="K52" s="21">
        <v>4</v>
      </c>
      <c r="L52" s="21">
        <v>0</v>
      </c>
      <c r="M52" s="21">
        <v>0</v>
      </c>
      <c r="N52" s="21">
        <v>1</v>
      </c>
      <c r="O52" s="21">
        <v>0</v>
      </c>
      <c r="P52" s="21">
        <v>-21.688</v>
      </c>
      <c r="Q52" s="21">
        <v>0</v>
      </c>
      <c r="R52" s="21">
        <v>0</v>
      </c>
    </row>
    <row r="53" ht="16.5" spans="1:18">
      <c r="A53" s="18">
        <v>399361</v>
      </c>
      <c r="B53" s="18" t="s">
        <v>114</v>
      </c>
      <c r="C53" s="18">
        <v>2201.175</v>
      </c>
      <c r="D53" s="18">
        <v>3321.695</v>
      </c>
      <c r="E53" s="18">
        <v>0</v>
      </c>
      <c r="F53" s="18">
        <v>0</v>
      </c>
      <c r="G53" s="18">
        <v>0</v>
      </c>
      <c r="H53" s="18">
        <v>1</v>
      </c>
      <c r="I53" s="17">
        <v>7.086</v>
      </c>
      <c r="J53" s="17">
        <v>38.429</v>
      </c>
      <c r="K53" s="21">
        <v>4</v>
      </c>
      <c r="L53" s="21">
        <v>1</v>
      </c>
      <c r="M53" s="21">
        <v>0</v>
      </c>
      <c r="N53" s="21">
        <v>1</v>
      </c>
      <c r="O53" s="21">
        <v>0</v>
      </c>
      <c r="P53" s="21">
        <v>-2.537</v>
      </c>
      <c r="Q53" s="21">
        <v>0</v>
      </c>
      <c r="R53" s="21">
        <v>0</v>
      </c>
    </row>
    <row r="54" ht="16.5" spans="1:18">
      <c r="A54" s="18">
        <v>399397</v>
      </c>
      <c r="B54" s="18" t="s">
        <v>115</v>
      </c>
      <c r="C54" s="18">
        <v>1403.513</v>
      </c>
      <c r="D54" s="18">
        <v>2084.571</v>
      </c>
      <c r="E54" s="18">
        <v>0</v>
      </c>
      <c r="F54" s="18">
        <v>0</v>
      </c>
      <c r="G54" s="18">
        <v>0</v>
      </c>
      <c r="H54" s="18">
        <v>1</v>
      </c>
      <c r="I54" s="17">
        <v>3.632</v>
      </c>
      <c r="J54" s="17">
        <v>35.117</v>
      </c>
      <c r="K54" s="21">
        <v>4</v>
      </c>
      <c r="L54" s="21">
        <v>0</v>
      </c>
      <c r="M54" s="21">
        <v>0</v>
      </c>
      <c r="N54" s="21">
        <v>1</v>
      </c>
      <c r="O54" s="21">
        <v>0</v>
      </c>
      <c r="P54" s="21">
        <v>-2.755</v>
      </c>
      <c r="Q54" s="21">
        <v>0</v>
      </c>
      <c r="R54" s="21">
        <v>0</v>
      </c>
    </row>
    <row r="55" ht="16.5" spans="1:18">
      <c r="A55" s="18">
        <v>399416</v>
      </c>
      <c r="B55" s="18" t="s">
        <v>116</v>
      </c>
      <c r="C55" s="18">
        <v>2398.833</v>
      </c>
      <c r="D55" s="18">
        <v>3416.138</v>
      </c>
      <c r="E55" s="18">
        <v>0</v>
      </c>
      <c r="F55" s="18">
        <v>0</v>
      </c>
      <c r="G55" s="18">
        <v>0</v>
      </c>
      <c r="H55" s="18">
        <v>1</v>
      </c>
      <c r="I55" s="17">
        <v>1.843</v>
      </c>
      <c r="J55" s="17">
        <v>31.073</v>
      </c>
      <c r="K55" s="21">
        <v>3</v>
      </c>
      <c r="L55" s="21">
        <v>0</v>
      </c>
      <c r="M55" s="21">
        <v>0</v>
      </c>
      <c r="N55" s="21">
        <v>1</v>
      </c>
      <c r="O55" s="21">
        <v>0</v>
      </c>
      <c r="P55" s="21">
        <v>-1.735</v>
      </c>
      <c r="Q55" s="21">
        <v>0</v>
      </c>
      <c r="R55" s="21">
        <v>0</v>
      </c>
    </row>
    <row r="56" ht="16.5" spans="1:18">
      <c r="A56" s="18">
        <v>399418</v>
      </c>
      <c r="B56" s="18" t="s">
        <v>117</v>
      </c>
      <c r="C56" s="18">
        <v>2369.004</v>
      </c>
      <c r="D56" s="18">
        <v>3848.217</v>
      </c>
      <c r="E56" s="18">
        <v>0</v>
      </c>
      <c r="F56" s="18">
        <v>0</v>
      </c>
      <c r="G56" s="18">
        <v>0</v>
      </c>
      <c r="H56" s="18">
        <v>1</v>
      </c>
      <c r="I56" s="17">
        <v>3.573</v>
      </c>
      <c r="J56" s="17">
        <v>40.639</v>
      </c>
      <c r="K56" s="21">
        <v>4</v>
      </c>
      <c r="L56" s="21">
        <v>1</v>
      </c>
      <c r="M56" s="21">
        <v>0</v>
      </c>
      <c r="N56" s="21">
        <v>1</v>
      </c>
      <c r="O56" s="21">
        <v>0</v>
      </c>
      <c r="P56" s="21">
        <v>-9.197</v>
      </c>
      <c r="Q56" s="21">
        <v>0</v>
      </c>
      <c r="R56" s="21">
        <v>0</v>
      </c>
    </row>
    <row r="57" ht="16.5" spans="1:18">
      <c r="A57" s="18">
        <v>399427</v>
      </c>
      <c r="B57" s="18" t="s">
        <v>118</v>
      </c>
      <c r="C57" s="18">
        <v>2139.628</v>
      </c>
      <c r="D57" s="18">
        <v>2475.492</v>
      </c>
      <c r="E57" s="18">
        <v>0</v>
      </c>
      <c r="F57" s="18">
        <v>0</v>
      </c>
      <c r="G57" s="18">
        <v>0</v>
      </c>
      <c r="H57" s="18">
        <v>1</v>
      </c>
      <c r="I57" s="17">
        <v>1.685</v>
      </c>
      <c r="J57" s="17">
        <v>15.024</v>
      </c>
      <c r="K57" s="21">
        <v>4</v>
      </c>
      <c r="L57" s="21">
        <v>2</v>
      </c>
      <c r="M57" s="21">
        <v>0</v>
      </c>
      <c r="N57" s="21">
        <v>1</v>
      </c>
      <c r="O57" s="21">
        <v>0</v>
      </c>
      <c r="P57" s="21">
        <v>-7.204</v>
      </c>
      <c r="Q57" s="21">
        <v>0</v>
      </c>
      <c r="R57" s="21">
        <v>0</v>
      </c>
    </row>
    <row r="58" ht="16.5" spans="1:18">
      <c r="A58" s="18">
        <v>399428</v>
      </c>
      <c r="B58" s="18" t="s">
        <v>119</v>
      </c>
      <c r="C58" s="18">
        <v>2030.278</v>
      </c>
      <c r="D58" s="18">
        <v>2980.326</v>
      </c>
      <c r="E58" s="18">
        <v>0</v>
      </c>
      <c r="F58" s="18">
        <v>0</v>
      </c>
      <c r="G58" s="18">
        <v>0</v>
      </c>
      <c r="H58" s="18">
        <v>1</v>
      </c>
      <c r="I58" s="17">
        <v>3.704</v>
      </c>
      <c r="J58" s="17">
        <v>34.401</v>
      </c>
      <c r="K58" s="21">
        <v>4</v>
      </c>
      <c r="L58" s="21">
        <v>0</v>
      </c>
      <c r="M58" s="21">
        <v>0</v>
      </c>
      <c r="N58" s="21">
        <v>1</v>
      </c>
      <c r="O58" s="21">
        <v>0</v>
      </c>
      <c r="P58" s="21">
        <v>-7.968</v>
      </c>
      <c r="Q58" s="21">
        <v>0</v>
      </c>
      <c r="R58" s="21">
        <v>0</v>
      </c>
    </row>
    <row r="59" ht="16.5" spans="1:18">
      <c r="A59" s="18">
        <v>399434</v>
      </c>
      <c r="B59" s="18" t="s">
        <v>120</v>
      </c>
      <c r="C59" s="18">
        <v>1232.987</v>
      </c>
      <c r="D59" s="18">
        <v>1863.596</v>
      </c>
      <c r="E59" s="18">
        <v>0</v>
      </c>
      <c r="F59" s="18">
        <v>0</v>
      </c>
      <c r="G59" s="18">
        <v>0</v>
      </c>
      <c r="H59" s="18">
        <v>1</v>
      </c>
      <c r="I59" s="17">
        <v>9.415</v>
      </c>
      <c r="J59" s="17">
        <v>40.068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-8.517</v>
      </c>
      <c r="Q59" s="21">
        <v>0</v>
      </c>
      <c r="R59" s="21">
        <v>0</v>
      </c>
    </row>
    <row r="60" ht="16.5" spans="1:18">
      <c r="A60" s="18">
        <v>399557</v>
      </c>
      <c r="B60" s="18" t="s">
        <v>121</v>
      </c>
      <c r="C60" s="18">
        <v>1131.427</v>
      </c>
      <c r="D60" s="18">
        <v>1730.232</v>
      </c>
      <c r="E60" s="18">
        <v>0</v>
      </c>
      <c r="F60" s="18">
        <v>0</v>
      </c>
      <c r="G60" s="18">
        <v>0</v>
      </c>
      <c r="H60" s="18">
        <v>1</v>
      </c>
      <c r="I60" s="17">
        <v>4.93</v>
      </c>
      <c r="J60" s="17">
        <v>37.832</v>
      </c>
      <c r="K60" s="21">
        <v>2</v>
      </c>
      <c r="L60" s="21">
        <v>0</v>
      </c>
      <c r="M60" s="21">
        <v>0</v>
      </c>
      <c r="N60" s="21">
        <v>0</v>
      </c>
      <c r="O60" s="21">
        <v>0</v>
      </c>
      <c r="P60" s="21">
        <v>0.025</v>
      </c>
      <c r="Q60" s="21">
        <v>0</v>
      </c>
      <c r="R60" s="21">
        <v>1</v>
      </c>
    </row>
    <row r="61" ht="16.5" spans="1:18">
      <c r="A61" s="18">
        <v>399624</v>
      </c>
      <c r="B61" s="18" t="s">
        <v>122</v>
      </c>
      <c r="C61" s="18">
        <v>1379.002</v>
      </c>
      <c r="D61" s="18">
        <v>2063.629</v>
      </c>
      <c r="E61" s="18">
        <v>0</v>
      </c>
      <c r="F61" s="18">
        <v>0</v>
      </c>
      <c r="G61" s="18">
        <v>0</v>
      </c>
      <c r="H61" s="18">
        <v>1</v>
      </c>
      <c r="I61" s="17">
        <v>1.032</v>
      </c>
      <c r="J61" s="17">
        <v>33.866</v>
      </c>
      <c r="K61" s="21">
        <v>4</v>
      </c>
      <c r="L61" s="21">
        <v>0</v>
      </c>
      <c r="M61" s="21">
        <v>0</v>
      </c>
      <c r="N61" s="21">
        <v>1</v>
      </c>
      <c r="O61" s="21">
        <v>0</v>
      </c>
      <c r="P61" s="21">
        <v>-6.355</v>
      </c>
      <c r="Q61" s="21">
        <v>0</v>
      </c>
      <c r="R61" s="21">
        <v>0</v>
      </c>
    </row>
    <row r="62" ht="16.5" spans="1:18">
      <c r="A62" s="18">
        <v>399628</v>
      </c>
      <c r="B62" s="18" t="s">
        <v>123</v>
      </c>
      <c r="C62" s="18">
        <v>1249.173</v>
      </c>
      <c r="D62" s="18">
        <v>1862.191</v>
      </c>
      <c r="E62" s="18">
        <v>0</v>
      </c>
      <c r="F62" s="18">
        <v>0</v>
      </c>
      <c r="G62" s="18">
        <v>0</v>
      </c>
      <c r="H62" s="18">
        <v>1</v>
      </c>
      <c r="I62" s="17">
        <v>1.916</v>
      </c>
      <c r="J62" s="17">
        <v>34.204</v>
      </c>
      <c r="K62" s="21">
        <v>4</v>
      </c>
      <c r="L62" s="21">
        <v>1</v>
      </c>
      <c r="M62" s="21">
        <v>0</v>
      </c>
      <c r="N62" s="21">
        <v>1</v>
      </c>
      <c r="O62" s="21">
        <v>0</v>
      </c>
      <c r="P62" s="21">
        <v>-5.831</v>
      </c>
      <c r="Q62" s="21">
        <v>0</v>
      </c>
      <c r="R62" s="21">
        <v>0</v>
      </c>
    </row>
    <row r="63" ht="16.5" spans="1:18">
      <c r="A63" s="18">
        <v>399629</v>
      </c>
      <c r="B63" s="18" t="s">
        <v>124</v>
      </c>
      <c r="C63" s="18">
        <v>1908.664</v>
      </c>
      <c r="D63" s="18">
        <v>2635.893</v>
      </c>
      <c r="E63" s="18">
        <v>0</v>
      </c>
      <c r="F63" s="18">
        <v>0</v>
      </c>
      <c r="G63" s="18">
        <v>0</v>
      </c>
      <c r="H63" s="18">
        <v>1</v>
      </c>
      <c r="I63" s="17">
        <v>1.906</v>
      </c>
      <c r="J63" s="17">
        <v>28.97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-9.406</v>
      </c>
      <c r="Q63" s="21">
        <v>0</v>
      </c>
      <c r="R63" s="21">
        <v>0</v>
      </c>
    </row>
    <row r="64" ht="16.5" spans="1:18">
      <c r="A64" s="18">
        <v>399652</v>
      </c>
      <c r="B64" s="18" t="s">
        <v>125</v>
      </c>
      <c r="C64" s="18">
        <v>1904.515</v>
      </c>
      <c r="D64" s="18">
        <v>3230.093</v>
      </c>
      <c r="E64" s="18">
        <v>0</v>
      </c>
      <c r="F64" s="18">
        <v>0</v>
      </c>
      <c r="G64" s="18">
        <v>0</v>
      </c>
      <c r="H64" s="18">
        <v>1</v>
      </c>
      <c r="I64" s="17">
        <v>4.617</v>
      </c>
      <c r="J64" s="17">
        <v>43.761</v>
      </c>
      <c r="K64" s="21">
        <v>4</v>
      </c>
      <c r="L64" s="21">
        <v>1</v>
      </c>
      <c r="M64" s="21">
        <v>0</v>
      </c>
      <c r="N64" s="21">
        <v>1</v>
      </c>
      <c r="O64" s="21">
        <v>0</v>
      </c>
      <c r="P64" s="21">
        <v>-9.619</v>
      </c>
      <c r="Q64" s="21">
        <v>0</v>
      </c>
      <c r="R64" s="21">
        <v>0</v>
      </c>
    </row>
    <row r="65" ht="16.5" spans="1:18">
      <c r="A65" s="18">
        <v>399654</v>
      </c>
      <c r="B65" s="18" t="s">
        <v>126</v>
      </c>
      <c r="C65" s="18">
        <v>1604.514</v>
      </c>
      <c r="D65" s="18">
        <v>2470.865</v>
      </c>
      <c r="E65" s="18">
        <v>0</v>
      </c>
      <c r="F65" s="18">
        <v>0</v>
      </c>
      <c r="G65" s="18">
        <v>0</v>
      </c>
      <c r="H65" s="18">
        <v>1</v>
      </c>
      <c r="I65" s="17">
        <v>9.15</v>
      </c>
      <c r="J65" s="17">
        <v>41.004</v>
      </c>
      <c r="K65" s="21">
        <v>4</v>
      </c>
      <c r="L65" s="21">
        <v>2</v>
      </c>
      <c r="M65" s="21">
        <v>0</v>
      </c>
      <c r="N65" s="21">
        <v>1</v>
      </c>
      <c r="O65" s="21">
        <v>0</v>
      </c>
      <c r="P65" s="21">
        <v>-5.501</v>
      </c>
      <c r="Q65" s="21">
        <v>0</v>
      </c>
      <c r="R65" s="21">
        <v>0</v>
      </c>
    </row>
    <row r="66" ht="16.5" spans="1:18">
      <c r="A66" s="18">
        <v>399664</v>
      </c>
      <c r="B66" s="18" t="s">
        <v>127</v>
      </c>
      <c r="C66" s="18">
        <v>719.904</v>
      </c>
      <c r="D66" s="18">
        <v>1046.323</v>
      </c>
      <c r="E66" s="18">
        <v>0</v>
      </c>
      <c r="F66" s="18">
        <v>0</v>
      </c>
      <c r="G66" s="18">
        <v>0</v>
      </c>
      <c r="H66" s="18">
        <v>1</v>
      </c>
      <c r="I66" s="17">
        <v>5.355</v>
      </c>
      <c r="J66" s="17">
        <v>34.881</v>
      </c>
      <c r="K66" s="21">
        <v>4</v>
      </c>
      <c r="L66" s="21">
        <v>1</v>
      </c>
      <c r="M66" s="21">
        <v>0</v>
      </c>
      <c r="N66" s="21">
        <v>0</v>
      </c>
      <c r="O66" s="21">
        <v>0</v>
      </c>
      <c r="P66" s="21">
        <v>-26.794</v>
      </c>
      <c r="Q66" s="21">
        <v>0</v>
      </c>
      <c r="R66" s="21">
        <v>0</v>
      </c>
    </row>
    <row r="67" ht="16.5" spans="1:18">
      <c r="A67" s="18">
        <v>399666</v>
      </c>
      <c r="B67" s="18" t="s">
        <v>128</v>
      </c>
      <c r="C67" s="18">
        <v>961.11</v>
      </c>
      <c r="D67" s="18">
        <v>1534.321</v>
      </c>
      <c r="E67" s="18">
        <v>0</v>
      </c>
      <c r="F67" s="18">
        <v>0</v>
      </c>
      <c r="G67" s="18">
        <v>0</v>
      </c>
      <c r="H67" s="18">
        <v>1</v>
      </c>
      <c r="I67" s="17">
        <v>1.716</v>
      </c>
      <c r="J67" s="17">
        <v>38.434</v>
      </c>
      <c r="K67" s="21">
        <v>3</v>
      </c>
      <c r="L67" s="21">
        <v>2</v>
      </c>
      <c r="M67" s="21">
        <v>0</v>
      </c>
      <c r="N67" s="21">
        <v>1</v>
      </c>
      <c r="O67" s="21">
        <v>0</v>
      </c>
      <c r="P67" s="21">
        <v>-5.942</v>
      </c>
      <c r="Q67" s="21">
        <v>1</v>
      </c>
      <c r="R67" s="21">
        <v>0</v>
      </c>
    </row>
    <row r="68" ht="16.5" spans="1:18">
      <c r="A68" s="18">
        <v>399675</v>
      </c>
      <c r="B68" s="18" t="s">
        <v>129</v>
      </c>
      <c r="C68" s="18">
        <v>1776.133</v>
      </c>
      <c r="D68" s="18">
        <v>3006.143</v>
      </c>
      <c r="E68" s="18">
        <v>0</v>
      </c>
      <c r="F68" s="18">
        <v>0</v>
      </c>
      <c r="G68" s="18">
        <v>0</v>
      </c>
      <c r="H68" s="18">
        <v>1</v>
      </c>
      <c r="I68" s="17">
        <v>7.039</v>
      </c>
      <c r="J68" s="17">
        <v>45.075</v>
      </c>
      <c r="K68" s="21">
        <v>4</v>
      </c>
      <c r="L68" s="21">
        <v>0</v>
      </c>
      <c r="M68" s="21">
        <v>0</v>
      </c>
      <c r="N68" s="21">
        <v>0</v>
      </c>
      <c r="O68" s="21">
        <v>-1</v>
      </c>
      <c r="P68" s="21">
        <v>-12.778</v>
      </c>
      <c r="Q68" s="21">
        <v>0</v>
      </c>
      <c r="R68" s="21">
        <v>0</v>
      </c>
    </row>
    <row r="69" ht="16.5" spans="1:18">
      <c r="A69" s="18">
        <v>399677</v>
      </c>
      <c r="B69" s="18" t="s">
        <v>130</v>
      </c>
      <c r="C69" s="18">
        <v>2804.801</v>
      </c>
      <c r="D69" s="18">
        <v>4730.958</v>
      </c>
      <c r="E69" s="18">
        <v>0</v>
      </c>
      <c r="F69" s="18">
        <v>0</v>
      </c>
      <c r="G69" s="18">
        <v>0</v>
      </c>
      <c r="H69" s="18">
        <v>1</v>
      </c>
      <c r="I69" s="17">
        <v>9.275</v>
      </c>
      <c r="J69" s="17">
        <v>46.213</v>
      </c>
      <c r="K69" s="21">
        <v>4</v>
      </c>
      <c r="L69" s="21">
        <v>2</v>
      </c>
      <c r="M69" s="21">
        <v>0</v>
      </c>
      <c r="N69" s="21">
        <v>1</v>
      </c>
      <c r="O69" s="21">
        <v>0</v>
      </c>
      <c r="P69" s="21">
        <v>-7.475</v>
      </c>
      <c r="Q69" s="21">
        <v>0</v>
      </c>
      <c r="R69" s="21">
        <v>0</v>
      </c>
    </row>
    <row r="70" ht="16.5" spans="1:18">
      <c r="A70" s="18">
        <v>399693</v>
      </c>
      <c r="B70" s="18" t="s">
        <v>131</v>
      </c>
      <c r="C70" s="18">
        <v>2693.521</v>
      </c>
      <c r="D70" s="18">
        <v>4537.522</v>
      </c>
      <c r="E70" s="18">
        <v>0</v>
      </c>
      <c r="F70" s="18">
        <v>0</v>
      </c>
      <c r="G70" s="18">
        <v>0</v>
      </c>
      <c r="H70" s="18">
        <v>1</v>
      </c>
      <c r="I70" s="17">
        <v>3.125</v>
      </c>
      <c r="J70" s="17">
        <v>42.494</v>
      </c>
      <c r="K70" s="21">
        <v>3</v>
      </c>
      <c r="L70" s="21">
        <v>2</v>
      </c>
      <c r="M70" s="21">
        <v>0</v>
      </c>
      <c r="N70" s="21">
        <v>1</v>
      </c>
      <c r="O70" s="21">
        <v>0</v>
      </c>
      <c r="P70" s="21">
        <v>-5.582</v>
      </c>
      <c r="Q70" s="21">
        <v>0</v>
      </c>
      <c r="R70" s="21">
        <v>0</v>
      </c>
    </row>
    <row r="71" ht="16.5" spans="1:18">
      <c r="A71" s="18">
        <v>399694</v>
      </c>
      <c r="B71" s="18" t="s">
        <v>132</v>
      </c>
      <c r="C71" s="18">
        <v>1825.135</v>
      </c>
      <c r="D71" s="18">
        <v>3219.892</v>
      </c>
      <c r="E71" s="18">
        <v>0</v>
      </c>
      <c r="F71" s="18">
        <v>0</v>
      </c>
      <c r="G71" s="18">
        <v>0</v>
      </c>
      <c r="H71" s="18">
        <v>1</v>
      </c>
      <c r="I71" s="17">
        <v>3.32</v>
      </c>
      <c r="J71" s="17">
        <v>45.199</v>
      </c>
      <c r="K71" s="21">
        <v>4</v>
      </c>
      <c r="L71" s="21">
        <v>0</v>
      </c>
      <c r="M71" s="21">
        <v>0</v>
      </c>
      <c r="N71" s="21">
        <v>1</v>
      </c>
      <c r="O71" s="21">
        <v>0</v>
      </c>
      <c r="P71" s="21">
        <v>-7.171</v>
      </c>
      <c r="Q71" s="21">
        <v>0</v>
      </c>
      <c r="R71" s="21">
        <v>0</v>
      </c>
    </row>
    <row r="72" ht="16.5" spans="1:18">
      <c r="A72" s="18">
        <v>399697</v>
      </c>
      <c r="B72" s="18" t="s">
        <v>133</v>
      </c>
      <c r="C72" s="18">
        <v>1992.133</v>
      </c>
      <c r="D72" s="18">
        <v>3248.899</v>
      </c>
      <c r="E72" s="18">
        <v>0</v>
      </c>
      <c r="F72" s="18">
        <v>0</v>
      </c>
      <c r="G72" s="18">
        <v>0</v>
      </c>
      <c r="H72" s="18">
        <v>1</v>
      </c>
      <c r="I72" s="17">
        <v>2.034</v>
      </c>
      <c r="J72" s="17">
        <v>39.93</v>
      </c>
      <c r="K72" s="21">
        <v>4</v>
      </c>
      <c r="L72" s="21">
        <v>0</v>
      </c>
      <c r="M72" s="21">
        <v>0</v>
      </c>
      <c r="N72" s="21">
        <v>1</v>
      </c>
      <c r="O72" s="21">
        <v>0</v>
      </c>
      <c r="P72" s="21">
        <v>-4.53</v>
      </c>
      <c r="Q72" s="21">
        <v>0</v>
      </c>
      <c r="R72" s="21">
        <v>0</v>
      </c>
    </row>
    <row r="73" ht="16.5" spans="1:18">
      <c r="A73" s="18">
        <v>399698</v>
      </c>
      <c r="B73" s="18" t="s">
        <v>134</v>
      </c>
      <c r="C73" s="18">
        <v>26890.195</v>
      </c>
      <c r="D73" s="18">
        <v>39044.352</v>
      </c>
      <c r="E73" s="18">
        <v>0</v>
      </c>
      <c r="F73" s="18">
        <v>0</v>
      </c>
      <c r="G73" s="18">
        <v>0</v>
      </c>
      <c r="H73" s="18">
        <v>1</v>
      </c>
      <c r="I73" s="17">
        <v>6.359</v>
      </c>
      <c r="J73" s="17">
        <v>35.509</v>
      </c>
      <c r="K73" s="21">
        <v>4</v>
      </c>
      <c r="L73" s="21">
        <v>0</v>
      </c>
      <c r="M73" s="21">
        <v>0</v>
      </c>
      <c r="N73" s="21">
        <v>1</v>
      </c>
      <c r="O73" s="21">
        <v>0</v>
      </c>
      <c r="P73" s="21">
        <v>-19.405</v>
      </c>
      <c r="Q73" s="21">
        <v>0</v>
      </c>
      <c r="R73" s="21">
        <v>0</v>
      </c>
    </row>
    <row r="74" ht="16.5" spans="1:18">
      <c r="A74" s="18">
        <v>399699</v>
      </c>
      <c r="B74" s="18" t="s">
        <v>135</v>
      </c>
      <c r="C74" s="18">
        <v>2170.614</v>
      </c>
      <c r="D74" s="18">
        <v>4055.312</v>
      </c>
      <c r="E74" s="18">
        <v>0</v>
      </c>
      <c r="F74" s="18">
        <v>0</v>
      </c>
      <c r="G74" s="18">
        <v>0</v>
      </c>
      <c r="H74" s="18">
        <v>1</v>
      </c>
      <c r="I74" s="17">
        <v>5.164</v>
      </c>
      <c r="J74" s="17">
        <v>49.239</v>
      </c>
      <c r="K74" s="21">
        <v>2</v>
      </c>
      <c r="L74" s="21">
        <v>2</v>
      </c>
      <c r="M74" s="21">
        <v>0</v>
      </c>
      <c r="N74" s="21">
        <v>0</v>
      </c>
      <c r="O74" s="21">
        <v>0</v>
      </c>
      <c r="P74" s="21">
        <v>-24.053</v>
      </c>
      <c r="Q74" s="21">
        <v>0</v>
      </c>
      <c r="R74" s="21">
        <v>0</v>
      </c>
    </row>
    <row r="75" ht="16.5" spans="1:18">
      <c r="A75" s="18">
        <v>399804</v>
      </c>
      <c r="B75" s="18" t="s">
        <v>136</v>
      </c>
      <c r="C75" s="18">
        <v>1133.554</v>
      </c>
      <c r="D75" s="18">
        <v>1622.24</v>
      </c>
      <c r="E75" s="18">
        <v>0</v>
      </c>
      <c r="F75" s="18">
        <v>0</v>
      </c>
      <c r="G75" s="18">
        <v>0</v>
      </c>
      <c r="H75" s="18">
        <v>1</v>
      </c>
      <c r="I75" s="17">
        <v>3.826</v>
      </c>
      <c r="J75" s="17">
        <v>32.798</v>
      </c>
      <c r="K75" s="21">
        <v>4</v>
      </c>
      <c r="L75" s="21">
        <v>0</v>
      </c>
      <c r="M75" s="21">
        <v>0</v>
      </c>
      <c r="N75" s="21">
        <v>1</v>
      </c>
      <c r="O75" s="21">
        <v>0</v>
      </c>
      <c r="P75" s="21">
        <v>-8.224</v>
      </c>
      <c r="Q75" s="21">
        <v>0</v>
      </c>
      <c r="R75" s="21">
        <v>0</v>
      </c>
    </row>
    <row r="76" ht="16.5" spans="1:18">
      <c r="A76" s="18">
        <v>399805</v>
      </c>
      <c r="B76" s="18" t="s">
        <v>137</v>
      </c>
      <c r="C76" s="18">
        <v>1710.655</v>
      </c>
      <c r="D76" s="18">
        <v>3334.909</v>
      </c>
      <c r="E76" s="18">
        <v>0</v>
      </c>
      <c r="F76" s="18">
        <v>0</v>
      </c>
      <c r="G76" s="18">
        <v>0</v>
      </c>
      <c r="H76" s="18">
        <v>1</v>
      </c>
      <c r="I76" s="17">
        <v>8.157</v>
      </c>
      <c r="J76" s="17">
        <v>52.889</v>
      </c>
      <c r="K76" s="21">
        <v>3</v>
      </c>
      <c r="L76" s="21">
        <v>0</v>
      </c>
      <c r="M76" s="21">
        <v>0</v>
      </c>
      <c r="N76" s="21">
        <v>0</v>
      </c>
      <c r="O76" s="21">
        <v>0</v>
      </c>
      <c r="P76" s="21">
        <v>-20.058</v>
      </c>
      <c r="Q76" s="21">
        <v>0</v>
      </c>
      <c r="R76" s="21">
        <v>0</v>
      </c>
    </row>
    <row r="77" ht="16.5" spans="1:18">
      <c r="A77" s="18">
        <v>399806</v>
      </c>
      <c r="B77" s="18" t="s">
        <v>138</v>
      </c>
      <c r="C77" s="18">
        <v>841.306</v>
      </c>
      <c r="D77" s="18">
        <v>1211.712</v>
      </c>
      <c r="E77" s="18">
        <v>0</v>
      </c>
      <c r="F77" s="18">
        <v>0</v>
      </c>
      <c r="G77" s="18">
        <v>0</v>
      </c>
      <c r="H77" s="18">
        <v>1</v>
      </c>
      <c r="I77" s="17">
        <v>3.056</v>
      </c>
      <c r="J77" s="17">
        <v>32.691</v>
      </c>
      <c r="K77" s="21">
        <v>4</v>
      </c>
      <c r="L77" s="21">
        <v>2</v>
      </c>
      <c r="M77" s="21">
        <v>-1</v>
      </c>
      <c r="N77" s="21">
        <v>1</v>
      </c>
      <c r="O77" s="21">
        <v>0</v>
      </c>
      <c r="P77" s="21">
        <v>-4.61</v>
      </c>
      <c r="Q77" s="21">
        <v>0</v>
      </c>
      <c r="R77" s="21">
        <v>0</v>
      </c>
    </row>
    <row r="78" ht="16.5" spans="1:18">
      <c r="A78" s="18">
        <v>399810</v>
      </c>
      <c r="B78" s="18" t="s">
        <v>139</v>
      </c>
      <c r="C78" s="18">
        <v>1852.736</v>
      </c>
      <c r="D78" s="18">
        <v>2722.131</v>
      </c>
      <c r="E78" s="18">
        <v>0</v>
      </c>
      <c r="F78" s="18">
        <v>0</v>
      </c>
      <c r="G78" s="18">
        <v>0</v>
      </c>
      <c r="H78" s="18">
        <v>1</v>
      </c>
      <c r="I78" s="17">
        <v>7.587</v>
      </c>
      <c r="J78" s="17">
        <v>37.102</v>
      </c>
      <c r="K78" s="21">
        <v>1</v>
      </c>
      <c r="L78" s="21">
        <v>0</v>
      </c>
      <c r="M78" s="21">
        <v>0</v>
      </c>
      <c r="N78" s="21">
        <v>1</v>
      </c>
      <c r="O78" s="21">
        <v>0</v>
      </c>
      <c r="P78" s="21">
        <v>-4.281</v>
      </c>
      <c r="Q78" s="21">
        <v>0</v>
      </c>
      <c r="R78" s="21">
        <v>0</v>
      </c>
    </row>
    <row r="79" ht="16.5" spans="1:18">
      <c r="A79" s="18">
        <v>399813</v>
      </c>
      <c r="B79" s="18" t="s">
        <v>140</v>
      </c>
      <c r="C79" s="18">
        <v>3845.59</v>
      </c>
      <c r="D79" s="18">
        <v>6055.224</v>
      </c>
      <c r="E79" s="18">
        <v>0</v>
      </c>
      <c r="F79" s="18">
        <v>0</v>
      </c>
      <c r="G79" s="18">
        <v>0</v>
      </c>
      <c r="H79" s="18">
        <v>1</v>
      </c>
      <c r="I79" s="17">
        <v>4.062</v>
      </c>
      <c r="J79" s="17">
        <v>39.071</v>
      </c>
      <c r="K79" s="21">
        <v>4</v>
      </c>
      <c r="L79" s="21">
        <v>2</v>
      </c>
      <c r="M79" s="21">
        <v>0</v>
      </c>
      <c r="N79" s="21">
        <v>1</v>
      </c>
      <c r="O79" s="21">
        <v>0</v>
      </c>
      <c r="P79" s="21">
        <v>-3.299</v>
      </c>
      <c r="Q79" s="21">
        <v>0</v>
      </c>
      <c r="R79" s="21">
        <v>0</v>
      </c>
    </row>
    <row r="80" ht="16.5" spans="1:18">
      <c r="A80" s="18">
        <v>399852</v>
      </c>
      <c r="B80" s="18" t="s">
        <v>85</v>
      </c>
      <c r="C80" s="18">
        <v>4342.208</v>
      </c>
      <c r="D80" s="18">
        <v>6282.669</v>
      </c>
      <c r="E80" s="18">
        <v>0</v>
      </c>
      <c r="F80" s="18">
        <v>0</v>
      </c>
      <c r="G80" s="18">
        <v>0</v>
      </c>
      <c r="H80" s="18">
        <v>1</v>
      </c>
      <c r="I80" s="17">
        <v>1.247</v>
      </c>
      <c r="J80" s="17">
        <v>31.748</v>
      </c>
      <c r="K80" s="21">
        <v>4</v>
      </c>
      <c r="L80" s="21">
        <v>1</v>
      </c>
      <c r="M80" s="21">
        <v>0</v>
      </c>
      <c r="N80" s="21">
        <v>1</v>
      </c>
      <c r="O80" s="21">
        <v>0</v>
      </c>
      <c r="P80" s="21">
        <v>-36.169</v>
      </c>
      <c r="Q80" s="21">
        <v>0</v>
      </c>
      <c r="R80" s="21">
        <v>0</v>
      </c>
    </row>
    <row r="81" ht="16.5" spans="1:18">
      <c r="A81" s="18">
        <v>399971</v>
      </c>
      <c r="B81" s="18" t="s">
        <v>141</v>
      </c>
      <c r="C81" s="18">
        <v>829.158</v>
      </c>
      <c r="D81" s="18">
        <v>1202.454</v>
      </c>
      <c r="E81" s="18">
        <v>0</v>
      </c>
      <c r="F81" s="18">
        <v>0</v>
      </c>
      <c r="G81" s="18">
        <v>0</v>
      </c>
      <c r="H81" s="18">
        <v>1</v>
      </c>
      <c r="I81" s="17">
        <v>7.357</v>
      </c>
      <c r="J81" s="17">
        <v>36.118</v>
      </c>
      <c r="K81" s="21">
        <v>3</v>
      </c>
      <c r="L81" s="21">
        <v>2</v>
      </c>
      <c r="M81" s="21">
        <v>0</v>
      </c>
      <c r="N81" s="21">
        <v>1</v>
      </c>
      <c r="O81" s="21">
        <v>0</v>
      </c>
      <c r="P81" s="21">
        <v>-6.359</v>
      </c>
      <c r="Q81" s="21">
        <v>1</v>
      </c>
      <c r="R81" s="21">
        <v>0</v>
      </c>
    </row>
    <row r="82" ht="16.5" spans="1:18">
      <c r="A82" s="18">
        <v>399994</v>
      </c>
      <c r="B82" s="18" t="s">
        <v>142</v>
      </c>
      <c r="C82" s="18">
        <v>1028.989</v>
      </c>
      <c r="D82" s="18">
        <v>1656.771</v>
      </c>
      <c r="E82" s="18">
        <v>0</v>
      </c>
      <c r="F82" s="18">
        <v>0</v>
      </c>
      <c r="G82" s="18">
        <v>0</v>
      </c>
      <c r="H82" s="18">
        <v>1</v>
      </c>
      <c r="I82" s="17">
        <v>3.482</v>
      </c>
      <c r="J82" s="17">
        <v>40.054</v>
      </c>
      <c r="K82" s="21">
        <v>4</v>
      </c>
      <c r="L82" s="21">
        <v>0</v>
      </c>
      <c r="M82" s="21">
        <v>0</v>
      </c>
      <c r="N82" s="21">
        <v>1</v>
      </c>
      <c r="O82" s="21">
        <v>-1</v>
      </c>
      <c r="P82" s="21">
        <v>-37.081</v>
      </c>
      <c r="Q82" s="21">
        <v>0</v>
      </c>
      <c r="R82" s="21">
        <v>0</v>
      </c>
    </row>
    <row r="83" ht="16.5" spans="1:18">
      <c r="A83" s="18">
        <v>399996</v>
      </c>
      <c r="B83" s="18" t="s">
        <v>143</v>
      </c>
      <c r="C83" s="18">
        <v>2120.956</v>
      </c>
      <c r="D83" s="18">
        <v>3182.046</v>
      </c>
      <c r="E83" s="18">
        <v>0</v>
      </c>
      <c r="F83" s="18">
        <v>0</v>
      </c>
      <c r="G83" s="18">
        <v>0</v>
      </c>
      <c r="H83" s="18">
        <v>1</v>
      </c>
      <c r="I83" s="17">
        <v>4.515</v>
      </c>
      <c r="J83" s="17">
        <v>36.355</v>
      </c>
      <c r="K83" s="21">
        <v>3</v>
      </c>
      <c r="L83" s="21">
        <v>2</v>
      </c>
      <c r="M83" s="21">
        <v>0</v>
      </c>
      <c r="N83" s="21">
        <v>1</v>
      </c>
      <c r="O83" s="21">
        <v>0</v>
      </c>
      <c r="P83" s="21">
        <v>-6.032</v>
      </c>
      <c r="Q83" s="21">
        <v>0</v>
      </c>
      <c r="R83" s="21">
        <v>0</v>
      </c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1" t="s">
        <v>144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20.25" spans="1:18">
      <c r="A3" s="5" t="s">
        <v>145</v>
      </c>
      <c r="B3" s="5" t="s">
        <v>146</v>
      </c>
      <c r="C3" s="5">
        <v>108.443</v>
      </c>
      <c r="D3" s="5">
        <v>116.058</v>
      </c>
      <c r="E3" s="5">
        <v>1</v>
      </c>
      <c r="F3" s="6">
        <v>0</v>
      </c>
      <c r="G3" s="6">
        <v>0</v>
      </c>
      <c r="H3" s="6">
        <v>1</v>
      </c>
      <c r="I3" s="6">
        <v>0.763</v>
      </c>
      <c r="J3" s="6">
        <v>7.274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0.021</v>
      </c>
      <c r="Q3" s="14">
        <v>0</v>
      </c>
      <c r="R3" s="14">
        <v>0</v>
      </c>
    </row>
    <row r="4" ht="20.25" spans="1:18">
      <c r="A4" s="7" t="s">
        <v>147</v>
      </c>
      <c r="B4" s="7" t="s">
        <v>148</v>
      </c>
      <c r="C4" s="7">
        <v>2118.779</v>
      </c>
      <c r="D4" s="7">
        <v>2376.783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0.105</v>
      </c>
      <c r="K4" s="14">
        <v>0</v>
      </c>
      <c r="L4" s="14">
        <v>1</v>
      </c>
      <c r="M4" s="14">
        <v>0</v>
      </c>
      <c r="N4" s="14">
        <v>0</v>
      </c>
      <c r="O4" s="14">
        <v>0</v>
      </c>
      <c r="P4" s="14">
        <v>4.069</v>
      </c>
      <c r="Q4" s="14">
        <v>0</v>
      </c>
      <c r="R4" s="14">
        <v>1</v>
      </c>
    </row>
    <row r="5" ht="20.25" spans="1:18">
      <c r="A5" s="7" t="s">
        <v>149</v>
      </c>
      <c r="B5" s="7" t="s">
        <v>150</v>
      </c>
      <c r="C5" s="7">
        <v>7815.633</v>
      </c>
      <c r="D5" s="7">
        <v>8593.454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0.362</v>
      </c>
      <c r="K5" s="14">
        <v>0</v>
      </c>
      <c r="L5" s="14">
        <v>1</v>
      </c>
      <c r="M5" s="14">
        <v>0</v>
      </c>
      <c r="N5" s="14">
        <v>-1</v>
      </c>
      <c r="O5" s="14">
        <v>0</v>
      </c>
      <c r="P5" s="14">
        <v>-3.282</v>
      </c>
      <c r="Q5" s="14">
        <v>0</v>
      </c>
      <c r="R5" s="14">
        <v>0</v>
      </c>
    </row>
    <row r="6" ht="20.25" spans="1:18">
      <c r="A6" s="7" t="s">
        <v>151</v>
      </c>
      <c r="B6" s="7" t="s">
        <v>152</v>
      </c>
      <c r="C6" s="7">
        <v>1728.164</v>
      </c>
      <c r="D6" s="7">
        <v>1971.763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0.451</v>
      </c>
      <c r="K6" s="14">
        <v>0</v>
      </c>
      <c r="L6" s="14">
        <v>1</v>
      </c>
      <c r="M6" s="14">
        <v>1</v>
      </c>
      <c r="N6" s="14">
        <v>-1</v>
      </c>
      <c r="O6" s="14">
        <v>0</v>
      </c>
      <c r="P6" s="14">
        <v>-3.071</v>
      </c>
      <c r="Q6" s="14">
        <v>0</v>
      </c>
      <c r="R6" s="14">
        <v>0</v>
      </c>
    </row>
    <row r="7" ht="20.25" spans="1:18">
      <c r="A7" s="8" t="s">
        <v>153</v>
      </c>
      <c r="B7" s="8" t="s">
        <v>154</v>
      </c>
      <c r="C7" s="8">
        <v>3563.724</v>
      </c>
      <c r="D7" s="8">
        <v>5013.773</v>
      </c>
      <c r="E7" s="8">
        <v>0</v>
      </c>
      <c r="F7" s="8">
        <v>0</v>
      </c>
      <c r="G7" s="8">
        <v>0</v>
      </c>
      <c r="H7" s="8">
        <v>1</v>
      </c>
      <c r="I7" s="6">
        <v>2.928</v>
      </c>
      <c r="J7" s="6">
        <v>31.002</v>
      </c>
      <c r="K7" s="14">
        <v>3</v>
      </c>
      <c r="L7" s="14">
        <v>1</v>
      </c>
      <c r="M7" s="14">
        <v>0</v>
      </c>
      <c r="N7" s="14">
        <v>-1</v>
      </c>
      <c r="O7" s="14">
        <v>0</v>
      </c>
      <c r="P7" s="14">
        <v>-15.978</v>
      </c>
      <c r="Q7" s="14">
        <v>0</v>
      </c>
      <c r="R7" s="14">
        <v>0</v>
      </c>
    </row>
    <row r="8" ht="20.25" spans="1:18">
      <c r="A8" s="8" t="s">
        <v>155</v>
      </c>
      <c r="B8" s="8" t="s">
        <v>156</v>
      </c>
      <c r="C8" s="8">
        <v>21707.697</v>
      </c>
      <c r="D8" s="8">
        <v>25507.418</v>
      </c>
      <c r="E8" s="8">
        <v>0</v>
      </c>
      <c r="F8" s="8">
        <v>0</v>
      </c>
      <c r="G8" s="8">
        <v>0</v>
      </c>
      <c r="H8" s="8">
        <v>1</v>
      </c>
      <c r="I8" s="6">
        <v>0.942</v>
      </c>
      <c r="J8" s="6">
        <v>15.698</v>
      </c>
      <c r="K8" s="14">
        <v>4</v>
      </c>
      <c r="L8" s="14">
        <v>1</v>
      </c>
      <c r="M8" s="14">
        <v>0</v>
      </c>
      <c r="N8" s="14">
        <v>0</v>
      </c>
      <c r="O8" s="14">
        <v>0</v>
      </c>
      <c r="P8" s="14">
        <v>-21.948</v>
      </c>
      <c r="Q8" s="14">
        <v>0</v>
      </c>
      <c r="R8" s="14">
        <v>0</v>
      </c>
    </row>
    <row r="9" ht="20.25" spans="1:18">
      <c r="A9" s="8" t="s">
        <v>157</v>
      </c>
      <c r="B9" s="8" t="s">
        <v>158</v>
      </c>
      <c r="C9" s="8">
        <v>3328.365</v>
      </c>
      <c r="D9" s="8">
        <v>3664.327</v>
      </c>
      <c r="E9" s="8">
        <v>0</v>
      </c>
      <c r="F9" s="8">
        <v>0</v>
      </c>
      <c r="G9" s="8">
        <v>0</v>
      </c>
      <c r="H9" s="8">
        <v>1</v>
      </c>
      <c r="I9" s="6">
        <v>0.588</v>
      </c>
      <c r="J9" s="6">
        <v>9.703</v>
      </c>
      <c r="K9" s="14">
        <v>3</v>
      </c>
      <c r="L9" s="14">
        <v>2</v>
      </c>
      <c r="M9" s="14">
        <v>0</v>
      </c>
      <c r="N9" s="14">
        <v>1</v>
      </c>
      <c r="O9" s="14">
        <v>0</v>
      </c>
      <c r="P9" s="14">
        <v>3.345</v>
      </c>
      <c r="Q9" s="14">
        <v>1</v>
      </c>
      <c r="R9" s="14">
        <v>1</v>
      </c>
    </row>
    <row r="10" ht="20.25" spans="1:18">
      <c r="A10" s="8" t="s">
        <v>159</v>
      </c>
      <c r="B10" s="8" t="s">
        <v>160</v>
      </c>
      <c r="C10" s="8">
        <v>7480.764</v>
      </c>
      <c r="D10" s="8">
        <v>9654.182</v>
      </c>
      <c r="E10" s="8">
        <v>0</v>
      </c>
      <c r="F10" s="8">
        <v>0</v>
      </c>
      <c r="G10" s="8">
        <v>0</v>
      </c>
      <c r="H10" s="8">
        <v>1</v>
      </c>
      <c r="I10" s="6">
        <v>3.012</v>
      </c>
      <c r="J10" s="6">
        <v>24.847</v>
      </c>
      <c r="K10" s="14">
        <v>3</v>
      </c>
      <c r="L10" s="14">
        <v>2</v>
      </c>
      <c r="M10" s="14">
        <v>0</v>
      </c>
      <c r="N10" s="14">
        <v>0</v>
      </c>
      <c r="O10" s="14">
        <v>0</v>
      </c>
      <c r="P10" s="14">
        <v>-33.415</v>
      </c>
      <c r="Q10" s="14">
        <v>0</v>
      </c>
      <c r="R10" s="14">
        <v>-1</v>
      </c>
    </row>
    <row r="11" ht="20.25" spans="1:18">
      <c r="A11" s="8" t="s">
        <v>161</v>
      </c>
      <c r="B11" s="8" t="s">
        <v>162</v>
      </c>
      <c r="C11" s="8">
        <v>6491.273</v>
      </c>
      <c r="D11" s="8">
        <v>7568.899</v>
      </c>
      <c r="E11" s="8">
        <v>0</v>
      </c>
      <c r="F11" s="8">
        <v>0</v>
      </c>
      <c r="G11" s="8">
        <v>0</v>
      </c>
      <c r="H11" s="8">
        <v>1</v>
      </c>
      <c r="I11" s="6">
        <v>3.777</v>
      </c>
      <c r="J11" s="6">
        <v>17.477</v>
      </c>
      <c r="K11" s="14">
        <v>3</v>
      </c>
      <c r="L11" s="14">
        <v>1</v>
      </c>
      <c r="M11" s="14">
        <v>0</v>
      </c>
      <c r="N11" s="14">
        <v>0</v>
      </c>
      <c r="O11" s="14">
        <v>0</v>
      </c>
      <c r="P11" s="14">
        <v>-17.465</v>
      </c>
      <c r="Q11" s="14">
        <v>0</v>
      </c>
      <c r="R11" s="14">
        <v>0</v>
      </c>
    </row>
    <row r="12" ht="20.25" spans="1:18">
      <c r="A12" s="8" t="s">
        <v>163</v>
      </c>
      <c r="B12" s="8" t="s">
        <v>164</v>
      </c>
      <c r="C12" s="8">
        <v>4845.6</v>
      </c>
      <c r="D12" s="8">
        <v>5765.127</v>
      </c>
      <c r="E12" s="8">
        <v>0</v>
      </c>
      <c r="F12" s="8">
        <v>0</v>
      </c>
      <c r="G12" s="8">
        <v>0</v>
      </c>
      <c r="H12" s="8">
        <v>1</v>
      </c>
      <c r="I12" s="6">
        <v>1.265</v>
      </c>
      <c r="J12" s="6">
        <v>17.013</v>
      </c>
      <c r="K12" s="14">
        <v>2</v>
      </c>
      <c r="L12" s="14">
        <v>0</v>
      </c>
      <c r="M12" s="14">
        <v>1</v>
      </c>
      <c r="N12" s="14">
        <v>-1</v>
      </c>
      <c r="O12" s="14">
        <v>0</v>
      </c>
      <c r="P12" s="14">
        <v>-5.543</v>
      </c>
      <c r="Q12" s="14">
        <v>0</v>
      </c>
      <c r="R12" s="14">
        <v>0</v>
      </c>
    </row>
    <row r="13" ht="20.25" spans="1:18">
      <c r="A13" s="8" t="s">
        <v>165</v>
      </c>
      <c r="B13" s="8" t="s">
        <v>166</v>
      </c>
      <c r="C13" s="8">
        <v>4261.203</v>
      </c>
      <c r="D13" s="8">
        <v>6189.708</v>
      </c>
      <c r="E13" s="8">
        <v>0</v>
      </c>
      <c r="F13" s="8">
        <v>0</v>
      </c>
      <c r="G13" s="8">
        <v>0</v>
      </c>
      <c r="H13" s="8">
        <v>1</v>
      </c>
      <c r="I13" s="6">
        <v>2.65</v>
      </c>
      <c r="J13" s="6">
        <v>32.981</v>
      </c>
      <c r="K13" s="14">
        <v>4</v>
      </c>
      <c r="L13" s="14">
        <v>0</v>
      </c>
      <c r="M13" s="14">
        <v>0</v>
      </c>
      <c r="N13" s="14">
        <v>1</v>
      </c>
      <c r="O13" s="14">
        <v>-1</v>
      </c>
      <c r="P13" s="14">
        <v>-20.277</v>
      </c>
      <c r="Q13" s="14">
        <v>0</v>
      </c>
      <c r="R13" s="14">
        <v>0</v>
      </c>
    </row>
    <row r="14" ht="20.25" spans="1:18">
      <c r="A14" s="8" t="s">
        <v>167</v>
      </c>
      <c r="B14" s="8" t="s">
        <v>168</v>
      </c>
      <c r="C14" s="8">
        <v>104.803</v>
      </c>
      <c r="D14" s="8">
        <v>107.273</v>
      </c>
      <c r="E14" s="8">
        <v>0</v>
      </c>
      <c r="F14" s="8">
        <v>0</v>
      </c>
      <c r="G14" s="8">
        <v>0</v>
      </c>
      <c r="H14" s="8">
        <v>1</v>
      </c>
      <c r="I14" s="6">
        <v>0.87</v>
      </c>
      <c r="J14" s="6">
        <v>3.153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0.016</v>
      </c>
      <c r="Q14" s="14">
        <v>0</v>
      </c>
      <c r="R14" s="14">
        <v>0</v>
      </c>
    </row>
    <row r="15" ht="20.25" spans="1:18">
      <c r="A15" s="8" t="s">
        <v>169</v>
      </c>
      <c r="B15" s="8" t="s">
        <v>170</v>
      </c>
      <c r="C15" s="8">
        <v>104.143</v>
      </c>
      <c r="D15" s="8">
        <v>105.586</v>
      </c>
      <c r="E15" s="8">
        <v>0</v>
      </c>
      <c r="F15" s="8">
        <v>0</v>
      </c>
      <c r="G15" s="8">
        <v>0</v>
      </c>
      <c r="H15" s="8">
        <v>1</v>
      </c>
      <c r="I15" s="6">
        <v>0.541</v>
      </c>
      <c r="J15" s="6">
        <v>1.9</v>
      </c>
      <c r="K15" s="14">
        <v>4</v>
      </c>
      <c r="L15" s="14">
        <v>0</v>
      </c>
      <c r="M15" s="14">
        <v>-1</v>
      </c>
      <c r="N15" s="14">
        <v>0</v>
      </c>
      <c r="O15" s="14">
        <v>0</v>
      </c>
      <c r="P15" s="14">
        <v>0.013</v>
      </c>
      <c r="Q15" s="14">
        <v>0</v>
      </c>
      <c r="R15" s="14">
        <v>0</v>
      </c>
    </row>
    <row r="16" ht="20.25" spans="1:18">
      <c r="A16" s="8" t="s">
        <v>171</v>
      </c>
      <c r="B16" s="8" t="s">
        <v>172</v>
      </c>
      <c r="C16" s="8">
        <v>102.025</v>
      </c>
      <c r="D16" s="8">
        <v>102.655</v>
      </c>
      <c r="E16" s="8">
        <v>0</v>
      </c>
      <c r="F16" s="8">
        <v>0</v>
      </c>
      <c r="G16" s="8">
        <v>0</v>
      </c>
      <c r="H16" s="8">
        <v>1</v>
      </c>
      <c r="I16" s="6">
        <v>0.172</v>
      </c>
      <c r="J16" s="6">
        <v>0.785</v>
      </c>
      <c r="K16" s="14">
        <v>4</v>
      </c>
      <c r="L16" s="14">
        <v>1</v>
      </c>
      <c r="M16" s="14">
        <v>0</v>
      </c>
      <c r="N16" s="14">
        <v>0</v>
      </c>
      <c r="O16" s="14">
        <v>0</v>
      </c>
      <c r="P16" s="14">
        <v>0.003</v>
      </c>
      <c r="Q16" s="14">
        <v>0</v>
      </c>
      <c r="R16" s="14">
        <v>0</v>
      </c>
    </row>
    <row r="17" ht="20.25" spans="1:18">
      <c r="A17" s="9" t="s">
        <v>173</v>
      </c>
      <c r="B17" s="9" t="s">
        <v>174</v>
      </c>
      <c r="C17" s="9">
        <v>13163.122</v>
      </c>
      <c r="D17" s="9">
        <v>14541.835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13.881</v>
      </c>
      <c r="Q17" s="14">
        <v>0</v>
      </c>
      <c r="R17" s="14">
        <v>1</v>
      </c>
    </row>
    <row r="18" ht="20.25" spans="1:18">
      <c r="A18" s="9" t="s">
        <v>175</v>
      </c>
      <c r="B18" s="9" t="s">
        <v>176</v>
      </c>
      <c r="C18" s="9">
        <v>3924.473</v>
      </c>
      <c r="D18" s="9">
        <v>4380.487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0</v>
      </c>
      <c r="O18" s="14">
        <v>0</v>
      </c>
      <c r="P18" s="14">
        <v>0.729</v>
      </c>
      <c r="Q18" s="14">
        <v>0</v>
      </c>
      <c r="R18" s="14">
        <v>0</v>
      </c>
    </row>
    <row r="19" ht="20.25" spans="1:18">
      <c r="A19" s="9" t="s">
        <v>177</v>
      </c>
      <c r="B19" s="9" t="s">
        <v>178</v>
      </c>
      <c r="C19" s="9">
        <v>175</v>
      </c>
      <c r="D19" s="9">
        <v>236.359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4</v>
      </c>
      <c r="L19" s="14">
        <v>0</v>
      </c>
      <c r="M19" s="14">
        <v>-1</v>
      </c>
      <c r="N19" s="14">
        <v>0</v>
      </c>
      <c r="O19" s="14">
        <v>0</v>
      </c>
      <c r="P19" s="14">
        <v>0.007</v>
      </c>
      <c r="Q19" s="14">
        <v>0</v>
      </c>
      <c r="R19" s="14">
        <v>0</v>
      </c>
    </row>
    <row r="20" ht="20.25" spans="1:18">
      <c r="A20" s="9" t="s">
        <v>179</v>
      </c>
      <c r="B20" s="9" t="s">
        <v>180</v>
      </c>
      <c r="C20" s="9">
        <v>2526.16</v>
      </c>
      <c r="D20" s="9">
        <v>2782.018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3.884</v>
      </c>
      <c r="Q20" s="14">
        <v>0</v>
      </c>
      <c r="R20" s="14">
        <v>0</v>
      </c>
    </row>
    <row r="21" ht="20.25" spans="1:18">
      <c r="A21" s="9" t="s">
        <v>181</v>
      </c>
      <c r="B21" s="9" t="s">
        <v>182</v>
      </c>
      <c r="C21" s="9">
        <v>1179.173</v>
      </c>
      <c r="D21" s="9">
        <v>1619.87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1</v>
      </c>
      <c r="N21" s="14">
        <v>-1</v>
      </c>
      <c r="O21" s="14">
        <v>0</v>
      </c>
      <c r="P21" s="14">
        <v>0.522</v>
      </c>
      <c r="Q21" s="14">
        <v>0</v>
      </c>
      <c r="R21" s="14">
        <v>0</v>
      </c>
    </row>
    <row r="22" ht="20.25" spans="1:18">
      <c r="A22" s="9" t="s">
        <v>183</v>
      </c>
      <c r="B22" s="9" t="s">
        <v>184</v>
      </c>
      <c r="C22" s="9">
        <v>14941.968</v>
      </c>
      <c r="D22" s="9">
        <v>17109.139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1</v>
      </c>
      <c r="N22" s="14">
        <v>-1</v>
      </c>
      <c r="O22" s="14">
        <v>0</v>
      </c>
      <c r="P22" s="14">
        <v>17.761</v>
      </c>
      <c r="Q22" s="14">
        <v>0</v>
      </c>
      <c r="R22" s="14">
        <v>0</v>
      </c>
    </row>
    <row r="23" ht="20.25" spans="1:18">
      <c r="A23" s="9" t="s">
        <v>185</v>
      </c>
      <c r="B23" s="9" t="s">
        <v>186</v>
      </c>
      <c r="C23" s="9">
        <v>2742.023</v>
      </c>
      <c r="D23" s="9">
        <v>3081.561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4.405</v>
      </c>
      <c r="Q23" s="14">
        <v>0</v>
      </c>
      <c r="R23" s="14">
        <v>0</v>
      </c>
    </row>
    <row r="24" ht="20.25" spans="1:18">
      <c r="A24" s="9" t="s">
        <v>187</v>
      </c>
      <c r="B24" s="9" t="s">
        <v>188</v>
      </c>
      <c r="C24" s="9">
        <v>3511.153</v>
      </c>
      <c r="D24" s="9">
        <v>3654.896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1</v>
      </c>
      <c r="N24" s="14">
        <v>0</v>
      </c>
      <c r="O24" s="14">
        <v>0</v>
      </c>
      <c r="P24" s="14">
        <v>2.427</v>
      </c>
      <c r="Q24" s="14">
        <v>0</v>
      </c>
      <c r="R24" s="14">
        <v>0</v>
      </c>
    </row>
    <row r="25" ht="20.25" spans="1:18">
      <c r="A25" s="9" t="s">
        <v>189</v>
      </c>
      <c r="B25" s="9" t="s">
        <v>190</v>
      </c>
      <c r="C25" s="9">
        <v>5134.473</v>
      </c>
      <c r="D25" s="9">
        <v>6027.181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1</v>
      </c>
      <c r="N25" s="14">
        <v>0</v>
      </c>
      <c r="O25" s="14">
        <v>0</v>
      </c>
      <c r="P25" s="14">
        <v>7.883</v>
      </c>
      <c r="Q25" s="14">
        <v>0</v>
      </c>
      <c r="R25" s="14">
        <v>0</v>
      </c>
    </row>
    <row r="26" ht="20.25" spans="1:18">
      <c r="A26" s="9" t="s">
        <v>191</v>
      </c>
      <c r="B26" s="9" t="s">
        <v>192</v>
      </c>
      <c r="C26" s="9">
        <v>2627.982</v>
      </c>
      <c r="D26" s="9">
        <v>3237.309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2</v>
      </c>
      <c r="L26" s="14">
        <v>0</v>
      </c>
      <c r="M26" s="14">
        <v>1</v>
      </c>
      <c r="N26" s="14">
        <v>-1</v>
      </c>
      <c r="O26" s="14">
        <v>0</v>
      </c>
      <c r="P26" s="14">
        <v>7.748</v>
      </c>
      <c r="Q26" s="14">
        <v>0</v>
      </c>
      <c r="R26" s="14">
        <v>0</v>
      </c>
    </row>
    <row r="27" ht="20.25" spans="1:18">
      <c r="A27" s="9" t="s">
        <v>193</v>
      </c>
      <c r="B27" s="9" t="s">
        <v>194</v>
      </c>
      <c r="C27" s="9">
        <v>2544.073</v>
      </c>
      <c r="D27" s="9">
        <v>3003.527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4</v>
      </c>
      <c r="L27" s="14">
        <v>0</v>
      </c>
      <c r="M27" s="14">
        <v>0</v>
      </c>
      <c r="N27" s="14">
        <v>1</v>
      </c>
      <c r="O27" s="14">
        <v>0</v>
      </c>
      <c r="P27" s="14">
        <v>3.728</v>
      </c>
      <c r="Q27" s="14">
        <v>0</v>
      </c>
      <c r="R27" s="14">
        <v>0</v>
      </c>
    </row>
    <row r="28" ht="20.25" spans="1:18">
      <c r="A28" s="9" t="s">
        <v>195</v>
      </c>
      <c r="B28" s="9" t="s">
        <v>196</v>
      </c>
      <c r="C28" s="9">
        <v>967.581</v>
      </c>
      <c r="D28" s="9">
        <v>1188.864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4</v>
      </c>
      <c r="L28" s="14">
        <v>0</v>
      </c>
      <c r="M28" s="14">
        <v>0</v>
      </c>
      <c r="N28" s="14">
        <v>0</v>
      </c>
      <c r="O28" s="14">
        <v>0</v>
      </c>
      <c r="P28" s="14">
        <v>3.163</v>
      </c>
      <c r="Q28" s="14">
        <v>0</v>
      </c>
      <c r="R28" s="14">
        <v>1</v>
      </c>
    </row>
    <row r="29" ht="20.25" spans="1:18">
      <c r="A29" s="9" t="s">
        <v>197</v>
      </c>
      <c r="B29" s="9" t="s">
        <v>198</v>
      </c>
      <c r="C29" s="9">
        <v>12066.091</v>
      </c>
      <c r="D29" s="9">
        <v>14062.325</v>
      </c>
      <c r="E29" s="9">
        <v>0</v>
      </c>
      <c r="F29" s="9">
        <v>0</v>
      </c>
      <c r="G29" s="9">
        <v>1</v>
      </c>
      <c r="H29" s="10">
        <v>0</v>
      </c>
      <c r="I29" s="10">
        <v>0</v>
      </c>
      <c r="J29" s="10">
        <v>0</v>
      </c>
      <c r="K29" s="14">
        <v>0</v>
      </c>
      <c r="L29" s="14">
        <v>1</v>
      </c>
      <c r="M29" s="14">
        <v>1</v>
      </c>
      <c r="N29" s="14">
        <v>-1</v>
      </c>
      <c r="O29" s="14">
        <v>0</v>
      </c>
      <c r="P29" s="14">
        <v>-21.988</v>
      </c>
      <c r="Q29" s="14">
        <v>0</v>
      </c>
      <c r="R29" s="14">
        <v>0</v>
      </c>
    </row>
    <row r="30" ht="20.25" spans="1:18">
      <c r="A30" s="6" t="s">
        <v>199</v>
      </c>
      <c r="B30" s="6" t="s">
        <v>200</v>
      </c>
      <c r="C30" s="6">
        <v>6910.397</v>
      </c>
      <c r="D30" s="6">
        <v>8407.939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12.836</v>
      </c>
      <c r="K30" s="14">
        <v>1</v>
      </c>
      <c r="L30" s="14">
        <v>1</v>
      </c>
      <c r="M30" s="14">
        <v>0</v>
      </c>
      <c r="N30" s="14">
        <v>0</v>
      </c>
      <c r="O30" s="14">
        <v>0</v>
      </c>
      <c r="P30" s="14">
        <v>-0.325</v>
      </c>
      <c r="Q30" s="14">
        <v>0</v>
      </c>
      <c r="R30" s="14">
        <v>0</v>
      </c>
    </row>
    <row r="31" ht="20.25" spans="1:18">
      <c r="A31" s="6" t="s">
        <v>201</v>
      </c>
      <c r="B31" s="6" t="s">
        <v>202</v>
      </c>
      <c r="C31" s="6">
        <v>19057.396</v>
      </c>
      <c r="D31" s="6">
        <v>21373.992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6.167</v>
      </c>
      <c r="K31" s="14">
        <v>0</v>
      </c>
      <c r="L31" s="14">
        <v>1</v>
      </c>
      <c r="M31" s="14">
        <v>1</v>
      </c>
      <c r="N31" s="14">
        <v>-1</v>
      </c>
      <c r="O31" s="14">
        <v>0</v>
      </c>
      <c r="P31" s="14">
        <v>-10.468</v>
      </c>
      <c r="Q31" s="14">
        <v>0</v>
      </c>
      <c r="R31" s="14">
        <v>0</v>
      </c>
    </row>
    <row r="32" ht="20.25" spans="1:18">
      <c r="A32" s="6" t="s">
        <v>203</v>
      </c>
      <c r="B32" s="6" t="s">
        <v>204</v>
      </c>
      <c r="C32" s="6">
        <v>560.486</v>
      </c>
      <c r="D32" s="6">
        <v>629.223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10.095</v>
      </c>
      <c r="K32" s="14">
        <v>3</v>
      </c>
      <c r="L32" s="14">
        <v>2</v>
      </c>
      <c r="M32" s="14">
        <v>0</v>
      </c>
      <c r="N32" s="14">
        <v>0</v>
      </c>
      <c r="O32" s="14">
        <v>0</v>
      </c>
      <c r="P32" s="14">
        <v>0.297</v>
      </c>
      <c r="Q32" s="14">
        <v>0</v>
      </c>
      <c r="R32" s="14">
        <v>0</v>
      </c>
    </row>
    <row r="33" ht="20.25" spans="1:18">
      <c r="A33" s="6" t="s">
        <v>205</v>
      </c>
      <c r="B33" s="6" t="s">
        <v>206</v>
      </c>
      <c r="C33" s="6">
        <v>13335.221</v>
      </c>
      <c r="D33" s="6">
        <v>16511.258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2.734</v>
      </c>
      <c r="K33" s="14">
        <v>1</v>
      </c>
      <c r="L33" s="14">
        <v>2</v>
      </c>
      <c r="M33" s="14">
        <v>0</v>
      </c>
      <c r="N33" s="14">
        <v>0</v>
      </c>
      <c r="O33" s="14">
        <v>0</v>
      </c>
      <c r="P33" s="14">
        <v>11.205</v>
      </c>
      <c r="Q33" s="14">
        <v>0</v>
      </c>
      <c r="R33" s="14">
        <v>0</v>
      </c>
    </row>
    <row r="34" ht="20.25" spans="1:18">
      <c r="A34" s="6" t="s">
        <v>207</v>
      </c>
      <c r="B34" s="6" t="s">
        <v>208</v>
      </c>
      <c r="C34" s="6">
        <v>2925.578</v>
      </c>
      <c r="D34" s="6">
        <v>3479.703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15.908</v>
      </c>
      <c r="K34" s="14">
        <v>0</v>
      </c>
      <c r="L34" s="14">
        <v>2</v>
      </c>
      <c r="M34" s="14">
        <v>0</v>
      </c>
      <c r="N34" s="14">
        <v>-1</v>
      </c>
      <c r="O34" s="14">
        <v>0</v>
      </c>
      <c r="P34" s="14">
        <v>-7.665</v>
      </c>
      <c r="Q34" s="14">
        <v>0</v>
      </c>
      <c r="R34" s="14">
        <v>0</v>
      </c>
    </row>
    <row r="35" ht="20.25" spans="1:18">
      <c r="A35" s="6" t="s">
        <v>209</v>
      </c>
      <c r="B35" s="6" t="s">
        <v>210</v>
      </c>
      <c r="C35" s="6">
        <v>71288.719</v>
      </c>
      <c r="D35" s="6">
        <v>79801.039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5.151</v>
      </c>
      <c r="K35" s="14">
        <v>4</v>
      </c>
      <c r="L35" s="14">
        <v>2</v>
      </c>
      <c r="M35" s="14">
        <v>0</v>
      </c>
      <c r="N35" s="14">
        <v>0</v>
      </c>
      <c r="O35" s="14">
        <v>0</v>
      </c>
      <c r="P35" s="14">
        <v>-49.21</v>
      </c>
      <c r="Q35" s="14">
        <v>0</v>
      </c>
      <c r="R35" s="14">
        <v>0</v>
      </c>
    </row>
    <row r="36" ht="20.25" spans="1:18">
      <c r="A36" s="6" t="s">
        <v>211</v>
      </c>
      <c r="B36" s="6" t="s">
        <v>212</v>
      </c>
      <c r="C36" s="6">
        <v>2475.528</v>
      </c>
      <c r="D36" s="6">
        <v>3144.582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19.206</v>
      </c>
      <c r="K36" s="14">
        <v>0</v>
      </c>
      <c r="L36" s="14">
        <v>1</v>
      </c>
      <c r="M36" s="14">
        <v>1</v>
      </c>
      <c r="N36" s="14">
        <v>-1</v>
      </c>
      <c r="O36" s="14">
        <v>0</v>
      </c>
      <c r="P36" s="14">
        <v>4.382</v>
      </c>
      <c r="Q36" s="14">
        <v>0</v>
      </c>
      <c r="R36" s="14">
        <v>0</v>
      </c>
    </row>
    <row r="37" ht="20.25" spans="1:18">
      <c r="A37" s="6" t="s">
        <v>213</v>
      </c>
      <c r="B37" s="6" t="s">
        <v>214</v>
      </c>
      <c r="C37" s="6">
        <v>3067.949</v>
      </c>
      <c r="D37" s="6">
        <v>3913.579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13.628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3.333</v>
      </c>
      <c r="Q37" s="14">
        <v>0</v>
      </c>
      <c r="R37" s="14">
        <v>0</v>
      </c>
    </row>
    <row r="38" ht="20.25" spans="1:18">
      <c r="A38" s="6" t="s">
        <v>215</v>
      </c>
      <c r="B38" s="6" t="s">
        <v>216</v>
      </c>
      <c r="C38" s="6">
        <v>120231.742</v>
      </c>
      <c r="D38" s="6">
        <v>139379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4.045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-98.154</v>
      </c>
      <c r="Q38" s="14">
        <v>0</v>
      </c>
      <c r="R38" s="14">
        <v>0</v>
      </c>
    </row>
    <row r="39" ht="20.25" spans="1:18">
      <c r="A39" s="6" t="s">
        <v>217</v>
      </c>
      <c r="B39" s="6" t="s">
        <v>218</v>
      </c>
      <c r="C39" s="6">
        <v>16327.178</v>
      </c>
      <c r="D39" s="6">
        <v>18515.48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7.652</v>
      </c>
      <c r="K39" s="14">
        <v>4</v>
      </c>
      <c r="L39" s="14">
        <v>0</v>
      </c>
      <c r="M39" s="14">
        <v>0</v>
      </c>
      <c r="N39" s="14">
        <v>0</v>
      </c>
      <c r="O39" s="14">
        <v>0</v>
      </c>
      <c r="P39" s="14">
        <v>-29.327</v>
      </c>
      <c r="Q39" s="14">
        <v>0</v>
      </c>
      <c r="R39" s="14">
        <v>0</v>
      </c>
    </row>
    <row r="40" ht="20.25" spans="1:18">
      <c r="A40" s="6" t="s">
        <v>219</v>
      </c>
      <c r="B40" s="6" t="s">
        <v>220</v>
      </c>
      <c r="C40" s="6">
        <v>3052.533</v>
      </c>
      <c r="D40" s="6">
        <v>3830.826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10.378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1.442</v>
      </c>
      <c r="Q40" s="14">
        <v>0</v>
      </c>
      <c r="R40" s="14">
        <v>0</v>
      </c>
    </row>
    <row r="41" ht="20.25" spans="1:18">
      <c r="A41" s="6" t="s">
        <v>221</v>
      </c>
      <c r="B41" s="6" t="s">
        <v>222</v>
      </c>
      <c r="C41" s="6">
        <v>15951.21</v>
      </c>
      <c r="D41" s="6">
        <v>19937.461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13.917</v>
      </c>
      <c r="K41" s="14">
        <v>4</v>
      </c>
      <c r="L41" s="14">
        <v>2</v>
      </c>
      <c r="M41" s="14">
        <v>0</v>
      </c>
      <c r="N41" s="14">
        <v>0</v>
      </c>
      <c r="O41" s="14">
        <v>0</v>
      </c>
      <c r="P41" s="14">
        <v>-60.516</v>
      </c>
      <c r="Q41" s="14">
        <v>0</v>
      </c>
      <c r="R41" s="14">
        <v>0</v>
      </c>
    </row>
    <row r="42" ht="20.25" spans="1:18">
      <c r="A42" s="6" t="s">
        <v>223</v>
      </c>
      <c r="B42" s="6" t="s">
        <v>224</v>
      </c>
      <c r="C42" s="6">
        <v>238814.469</v>
      </c>
      <c r="D42" s="6">
        <v>274421.75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4.11</v>
      </c>
      <c r="K42" s="14">
        <v>3</v>
      </c>
      <c r="L42" s="14">
        <v>2</v>
      </c>
      <c r="M42" s="14">
        <v>-1</v>
      </c>
      <c r="N42" s="14">
        <v>1</v>
      </c>
      <c r="O42" s="14">
        <v>0</v>
      </c>
      <c r="P42" s="14">
        <v>189.937</v>
      </c>
      <c r="Q42" s="14">
        <v>0</v>
      </c>
      <c r="R42" s="14">
        <v>0</v>
      </c>
    </row>
    <row r="43" ht="20.25" spans="1:18">
      <c r="A43" s="6" t="s">
        <v>225</v>
      </c>
      <c r="B43" s="6" t="s">
        <v>226</v>
      </c>
      <c r="C43" s="6">
        <v>5600.582</v>
      </c>
      <c r="D43" s="6">
        <v>6080.915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3.737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-2.001</v>
      </c>
      <c r="Q43" s="14">
        <v>0</v>
      </c>
      <c r="R43" s="14">
        <v>0</v>
      </c>
    </row>
    <row r="44" ht="20.25" spans="1:18">
      <c r="A44" s="6" t="s">
        <v>227</v>
      </c>
      <c r="B44" s="6" t="s">
        <v>228</v>
      </c>
      <c r="C44" s="6">
        <v>3094.236</v>
      </c>
      <c r="D44" s="6">
        <v>3916.517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13.617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-4.1</v>
      </c>
      <c r="Q44" s="14">
        <v>0</v>
      </c>
      <c r="R44" s="14">
        <v>0</v>
      </c>
    </row>
    <row r="45" ht="20.25" spans="1:18">
      <c r="A45" s="6" t="s">
        <v>229</v>
      </c>
      <c r="B45" s="6" t="s">
        <v>230</v>
      </c>
      <c r="C45" s="6">
        <v>3469.285</v>
      </c>
      <c r="D45" s="6">
        <v>3907.752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1.469</v>
      </c>
      <c r="K45" s="14">
        <v>0</v>
      </c>
      <c r="L45" s="14">
        <v>2</v>
      </c>
      <c r="M45" s="14">
        <v>0</v>
      </c>
      <c r="N45" s="14">
        <v>0</v>
      </c>
      <c r="O45" s="14">
        <v>0</v>
      </c>
      <c r="P45" s="14">
        <v>4.316</v>
      </c>
      <c r="Q45" s="14">
        <v>0</v>
      </c>
      <c r="R45" s="14">
        <v>0</v>
      </c>
    </row>
    <row r="46" ht="20.25" spans="1:18">
      <c r="A46" s="6" t="s">
        <v>231</v>
      </c>
      <c r="B46" s="6" t="s">
        <v>232</v>
      </c>
      <c r="C46" s="6">
        <v>7998.177</v>
      </c>
      <c r="D46" s="6">
        <v>9045.266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5.235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-1.105</v>
      </c>
      <c r="Q46" s="14">
        <v>0</v>
      </c>
      <c r="R46" s="14">
        <v>0</v>
      </c>
    </row>
    <row r="47" ht="20.25" spans="1:18">
      <c r="A47" s="6" t="s">
        <v>233</v>
      </c>
      <c r="B47" s="6" t="s">
        <v>234</v>
      </c>
      <c r="C47" s="6">
        <v>4295.564</v>
      </c>
      <c r="D47" s="6">
        <v>4884.97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8.391</v>
      </c>
      <c r="K47" s="14">
        <v>2</v>
      </c>
      <c r="L47" s="14">
        <v>2</v>
      </c>
      <c r="M47" s="14">
        <v>-1</v>
      </c>
      <c r="N47" s="14">
        <v>1</v>
      </c>
      <c r="O47" s="14">
        <v>0</v>
      </c>
      <c r="P47" s="14">
        <v>-0.969</v>
      </c>
      <c r="Q47" s="14">
        <v>0</v>
      </c>
      <c r="R47" s="14">
        <v>0</v>
      </c>
    </row>
    <row r="48" ht="20.25" spans="1:18">
      <c r="A48" s="6" t="s">
        <v>235</v>
      </c>
      <c r="B48" s="6" t="s">
        <v>236</v>
      </c>
      <c r="C48" s="6">
        <v>1257.655</v>
      </c>
      <c r="D48" s="6">
        <v>1393.434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4.723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-0.373</v>
      </c>
      <c r="Q48" s="14">
        <v>0</v>
      </c>
      <c r="R48" s="14">
        <v>0</v>
      </c>
    </row>
    <row r="49" ht="20.25" spans="1:18">
      <c r="A49" s="6" t="s">
        <v>237</v>
      </c>
      <c r="B49" s="6" t="s">
        <v>238</v>
      </c>
      <c r="C49" s="6">
        <v>657.618</v>
      </c>
      <c r="D49" s="6">
        <v>842.989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19.36</v>
      </c>
      <c r="K49" s="14">
        <v>2</v>
      </c>
      <c r="L49" s="14">
        <v>2</v>
      </c>
      <c r="M49" s="14">
        <v>0</v>
      </c>
      <c r="N49" s="14">
        <v>0</v>
      </c>
      <c r="O49" s="14">
        <v>0</v>
      </c>
      <c r="P49" s="14">
        <v>0.05</v>
      </c>
      <c r="Q49" s="14">
        <v>0</v>
      </c>
      <c r="R49" s="14">
        <v>0</v>
      </c>
    </row>
    <row r="50" ht="20.25" spans="1:18">
      <c r="A50" s="6" t="s">
        <v>239</v>
      </c>
      <c r="B50" s="6" t="s">
        <v>240</v>
      </c>
      <c r="C50" s="6">
        <v>1733.509</v>
      </c>
      <c r="D50" s="6">
        <v>2327.791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7.125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 s="14">
        <v>6.493</v>
      </c>
      <c r="Q50" s="14">
        <v>0</v>
      </c>
      <c r="R50" s="14">
        <v>0</v>
      </c>
    </row>
    <row r="51" ht="20.25" spans="1:18">
      <c r="A51" s="6" t="s">
        <v>241</v>
      </c>
      <c r="B51" s="6" t="s">
        <v>242</v>
      </c>
      <c r="C51" s="6">
        <v>7823.364</v>
      </c>
      <c r="D51" s="6">
        <v>8430.785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5.913</v>
      </c>
      <c r="K51" s="14">
        <v>0</v>
      </c>
      <c r="L51" s="14">
        <v>2</v>
      </c>
      <c r="M51" s="14">
        <v>1</v>
      </c>
      <c r="N51" s="14">
        <v>-1</v>
      </c>
      <c r="O51" s="14">
        <v>0</v>
      </c>
      <c r="P51" s="14">
        <v>-7.227</v>
      </c>
      <c r="Q51" s="14">
        <v>0</v>
      </c>
      <c r="R51" s="14">
        <v>0</v>
      </c>
    </row>
    <row r="52" ht="20.25" spans="1:18">
      <c r="A52" s="6" t="s">
        <v>243</v>
      </c>
      <c r="B52" s="6" t="s">
        <v>244</v>
      </c>
      <c r="C52" s="6">
        <v>4274.304</v>
      </c>
      <c r="D52" s="6">
        <v>4910.498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2.724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2.264</v>
      </c>
      <c r="Q52" s="14">
        <v>0</v>
      </c>
      <c r="R52" s="14">
        <v>0</v>
      </c>
    </row>
    <row r="53" ht="20.25" spans="1:18">
      <c r="A53" s="6" t="s">
        <v>245</v>
      </c>
      <c r="B53" s="6" t="s">
        <v>246</v>
      </c>
      <c r="C53" s="6">
        <v>7212.108</v>
      </c>
      <c r="D53" s="6">
        <v>7796.096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3.024</v>
      </c>
      <c r="K53" s="14">
        <v>0</v>
      </c>
      <c r="L53" s="14">
        <v>2</v>
      </c>
      <c r="M53" s="14">
        <v>1</v>
      </c>
      <c r="N53" s="14">
        <v>-1</v>
      </c>
      <c r="O53" s="14">
        <v>0</v>
      </c>
      <c r="P53" s="14">
        <v>-1.802</v>
      </c>
      <c r="Q53" s="14">
        <v>0</v>
      </c>
      <c r="R53" s="14">
        <v>0</v>
      </c>
    </row>
    <row r="54" ht="20.25" spans="1:18">
      <c r="A54" s="6" t="s">
        <v>247</v>
      </c>
      <c r="B54" s="6" t="s">
        <v>248</v>
      </c>
      <c r="C54" s="6">
        <v>7190.95</v>
      </c>
      <c r="D54" s="6">
        <v>8513.448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8.489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3.253</v>
      </c>
      <c r="Q54" s="14">
        <v>0</v>
      </c>
      <c r="R54" s="14">
        <v>0</v>
      </c>
    </row>
    <row r="55" ht="20.25" spans="1:18">
      <c r="A55" s="6" t="s">
        <v>249</v>
      </c>
      <c r="B55" s="6" t="s">
        <v>250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-1.322</v>
      </c>
      <c r="Q55" s="14">
        <v>0</v>
      </c>
      <c r="R55" s="14">
        <v>0</v>
      </c>
    </row>
    <row r="56" ht="20.25" spans="1:18">
      <c r="A56" s="6" t="s">
        <v>251</v>
      </c>
      <c r="B56" s="6" t="s">
        <v>252</v>
      </c>
      <c r="C56" s="6">
        <v>13258.626</v>
      </c>
      <c r="D56" s="6">
        <v>14802.869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3.644</v>
      </c>
      <c r="K56" s="14">
        <v>0</v>
      </c>
      <c r="L56" s="14">
        <v>2</v>
      </c>
      <c r="M56" s="14">
        <v>1</v>
      </c>
      <c r="N56" s="14">
        <v>-1</v>
      </c>
      <c r="O56" s="14">
        <v>0</v>
      </c>
      <c r="P56" s="14">
        <v>-4.624</v>
      </c>
      <c r="Q56" s="14">
        <v>0</v>
      </c>
      <c r="R56" s="14">
        <v>0</v>
      </c>
    </row>
    <row r="57" ht="20.25" spans="1:18">
      <c r="A57" s="6" t="s">
        <v>253</v>
      </c>
      <c r="B57" s="6" t="s">
        <v>254</v>
      </c>
      <c r="C57" s="6">
        <v>9083.326</v>
      </c>
      <c r="D57" s="6">
        <v>10959.094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4.737</v>
      </c>
      <c r="K57" s="14">
        <v>0</v>
      </c>
      <c r="L57" s="14">
        <v>2</v>
      </c>
      <c r="M57" s="14">
        <v>0</v>
      </c>
      <c r="N57" s="14">
        <v>0</v>
      </c>
      <c r="O57" s="14">
        <v>0</v>
      </c>
      <c r="P57" s="14">
        <v>-4.398</v>
      </c>
      <c r="Q57" s="14">
        <v>0</v>
      </c>
      <c r="R57" s="14">
        <v>0</v>
      </c>
    </row>
    <row r="58" ht="20.25" spans="1:18">
      <c r="A58" s="6" t="s">
        <v>255</v>
      </c>
      <c r="B58" s="6" t="s">
        <v>256</v>
      </c>
      <c r="C58" s="6">
        <v>19128.164</v>
      </c>
      <c r="D58" s="6">
        <v>21191.26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3.001</v>
      </c>
      <c r="K58" s="14">
        <v>0</v>
      </c>
      <c r="L58" s="14">
        <v>2</v>
      </c>
      <c r="M58" s="14">
        <v>0</v>
      </c>
      <c r="N58" s="14">
        <v>-1</v>
      </c>
      <c r="O58" s="14">
        <v>0</v>
      </c>
      <c r="P58" s="14">
        <v>-12.053</v>
      </c>
      <c r="Q58" s="14">
        <v>0</v>
      </c>
      <c r="R58" s="14">
        <v>0</v>
      </c>
    </row>
    <row r="59" ht="20.25" spans="1:18">
      <c r="A59" s="6" t="s">
        <v>257</v>
      </c>
      <c r="B59" s="6" t="s">
        <v>258</v>
      </c>
      <c r="C59" s="6">
        <v>1004.236</v>
      </c>
      <c r="D59" s="6">
        <v>1463.854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18.421</v>
      </c>
      <c r="K59" s="14">
        <v>0</v>
      </c>
      <c r="L59" s="14">
        <v>2</v>
      </c>
      <c r="M59" s="14">
        <v>1</v>
      </c>
      <c r="N59" s="14">
        <v>-1</v>
      </c>
      <c r="O59" s="14">
        <v>0</v>
      </c>
      <c r="P59" s="14">
        <v>1.271</v>
      </c>
      <c r="Q59" s="14">
        <v>0</v>
      </c>
      <c r="R59" s="14">
        <v>0</v>
      </c>
    </row>
    <row r="60" ht="20.25" spans="1:18">
      <c r="A60" s="6" t="s">
        <v>259</v>
      </c>
      <c r="B60" s="6" t="s">
        <v>260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4">
        <v>2</v>
      </c>
      <c r="L60" s="14">
        <v>0</v>
      </c>
      <c r="M60" s="14">
        <v>1</v>
      </c>
      <c r="N60" s="14">
        <v>-1</v>
      </c>
      <c r="O60" s="14">
        <v>0</v>
      </c>
      <c r="P60" s="14">
        <v>1.476</v>
      </c>
      <c r="Q60" s="14">
        <v>0</v>
      </c>
      <c r="R60" s="14">
        <v>0</v>
      </c>
    </row>
    <row r="61" ht="20.25" spans="1:18">
      <c r="A61" s="6" t="s">
        <v>261</v>
      </c>
      <c r="B61" s="6" t="s">
        <v>262</v>
      </c>
      <c r="C61" s="6">
        <v>2295.473</v>
      </c>
      <c r="D61" s="6">
        <v>2628.945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10.158</v>
      </c>
      <c r="K61" s="14">
        <v>3</v>
      </c>
      <c r="L61" s="14">
        <v>2</v>
      </c>
      <c r="M61" s="14">
        <v>0</v>
      </c>
      <c r="N61" s="14">
        <v>0</v>
      </c>
      <c r="O61" s="14">
        <v>0</v>
      </c>
      <c r="P61" s="14">
        <v>0.297</v>
      </c>
      <c r="Q61" s="14">
        <v>0</v>
      </c>
      <c r="R61" s="14">
        <v>0</v>
      </c>
    </row>
    <row r="62" ht="20.25" spans="1:18">
      <c r="A62" s="6" t="s">
        <v>263</v>
      </c>
      <c r="B62" s="6" t="s">
        <v>264</v>
      </c>
      <c r="C62" s="6">
        <v>8126.921</v>
      </c>
      <c r="D62" s="6">
        <v>9934.518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7.942</v>
      </c>
      <c r="K62" s="14">
        <v>0</v>
      </c>
      <c r="L62" s="14">
        <v>2</v>
      </c>
      <c r="M62" s="14">
        <v>0</v>
      </c>
      <c r="N62" s="14">
        <v>0</v>
      </c>
      <c r="O62" s="14">
        <v>0</v>
      </c>
      <c r="P62" s="14">
        <v>21.513</v>
      </c>
      <c r="Q62" s="14">
        <v>0</v>
      </c>
      <c r="R62" s="14">
        <v>0</v>
      </c>
    </row>
    <row r="63" ht="20.25" spans="1:18">
      <c r="A63" s="6" t="s">
        <v>265</v>
      </c>
      <c r="B63" s="6" t="s">
        <v>266</v>
      </c>
      <c r="C63" s="6">
        <v>6370.612</v>
      </c>
      <c r="D63" s="6">
        <v>7460.525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7.08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4.81</v>
      </c>
      <c r="Q63" s="14">
        <v>0</v>
      </c>
      <c r="R63" s="14">
        <v>0</v>
      </c>
    </row>
    <row r="64" ht="20.25" spans="1:18">
      <c r="A64" s="6" t="s">
        <v>267</v>
      </c>
      <c r="B64" s="6" t="s">
        <v>268</v>
      </c>
      <c r="C64" s="6">
        <v>2321.309</v>
      </c>
      <c r="D64" s="6">
        <v>2813.855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17.096</v>
      </c>
      <c r="K64" s="14">
        <v>4</v>
      </c>
      <c r="L64" s="14">
        <v>0</v>
      </c>
      <c r="M64" s="14">
        <v>0</v>
      </c>
      <c r="N64" s="14">
        <v>0</v>
      </c>
      <c r="O64" s="14">
        <v>0</v>
      </c>
      <c r="P64" s="14">
        <v>-32.71</v>
      </c>
      <c r="Q64" s="14">
        <v>0</v>
      </c>
      <c r="R64" s="14">
        <v>0</v>
      </c>
    </row>
    <row r="65" ht="20.25" spans="1:18">
      <c r="A65" s="6" t="s">
        <v>269</v>
      </c>
      <c r="B65" s="6" t="s">
        <v>270</v>
      </c>
      <c r="C65" s="6">
        <v>5747.782</v>
      </c>
      <c r="D65" s="6">
        <v>6794.982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6.235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2.2</v>
      </c>
      <c r="Q65" s="14">
        <v>0</v>
      </c>
      <c r="R65" s="14">
        <v>0</v>
      </c>
    </row>
    <row r="66" ht="20.25" spans="1:18">
      <c r="A66" s="6" t="s">
        <v>271</v>
      </c>
      <c r="B66" s="6" t="s">
        <v>272</v>
      </c>
      <c r="C66" s="6">
        <v>6565.309</v>
      </c>
      <c r="D66" s="6">
        <v>8193.052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0.826</v>
      </c>
      <c r="K66" s="14">
        <v>0</v>
      </c>
      <c r="L66" s="14">
        <v>2</v>
      </c>
      <c r="M66" s="14">
        <v>1</v>
      </c>
      <c r="N66" s="14">
        <v>-1</v>
      </c>
      <c r="O66" s="14">
        <v>0</v>
      </c>
      <c r="P66" s="14">
        <v>2.422</v>
      </c>
      <c r="Q66" s="14">
        <v>0</v>
      </c>
      <c r="R66" s="14">
        <v>0</v>
      </c>
    </row>
    <row r="67" ht="20.25" spans="1:18">
      <c r="A67" s="6" t="s">
        <v>273</v>
      </c>
      <c r="B67" s="6" t="s">
        <v>274</v>
      </c>
      <c r="C67" s="6">
        <v>2228.499</v>
      </c>
      <c r="D67" s="6">
        <v>2760.292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2.216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6.138</v>
      </c>
      <c r="Q67" s="14">
        <v>0</v>
      </c>
      <c r="R67" s="14">
        <v>0</v>
      </c>
    </row>
    <row r="68" ht="20.25" spans="1:18">
      <c r="A68" s="6" t="s">
        <v>275</v>
      </c>
      <c r="B68" s="6" t="s">
        <v>276</v>
      </c>
      <c r="C68" s="6">
        <v>1317.218</v>
      </c>
      <c r="D68" s="6">
        <v>1855.041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8.144</v>
      </c>
      <c r="K68" s="14">
        <v>0</v>
      </c>
      <c r="L68" s="14">
        <v>2</v>
      </c>
      <c r="M68" s="14">
        <v>0</v>
      </c>
      <c r="N68" s="14">
        <v>-1</v>
      </c>
      <c r="O68" s="14">
        <v>0</v>
      </c>
      <c r="P68" s="14">
        <v>0.784</v>
      </c>
      <c r="Q68" s="14">
        <v>0</v>
      </c>
      <c r="R68" s="14">
        <v>0</v>
      </c>
    </row>
    <row r="69" ht="20.25" spans="1:18">
      <c r="A69" s="6" t="s">
        <v>277</v>
      </c>
      <c r="B69" s="6" t="s">
        <v>278</v>
      </c>
      <c r="C69" s="6">
        <v>5957.767</v>
      </c>
      <c r="D69" s="6">
        <v>7002.886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5.04</v>
      </c>
      <c r="K69" s="14">
        <v>1</v>
      </c>
      <c r="L69" s="14">
        <v>2</v>
      </c>
      <c r="M69" s="14">
        <v>0</v>
      </c>
      <c r="N69" s="14">
        <v>0</v>
      </c>
      <c r="O69" s="14">
        <v>0</v>
      </c>
      <c r="P69" s="14">
        <v>-11.483</v>
      </c>
      <c r="Q69" s="14">
        <v>0</v>
      </c>
      <c r="R69" s="14">
        <v>0</v>
      </c>
    </row>
    <row r="70" ht="20.25" spans="1:18">
      <c r="A70" s="6" t="s">
        <v>279</v>
      </c>
      <c r="B70" s="6" t="s">
        <v>280</v>
      </c>
      <c r="C70" s="6">
        <v>2252</v>
      </c>
      <c r="D70" s="6">
        <v>2810.695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10.172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-2.252</v>
      </c>
      <c r="Q70" s="14">
        <v>0</v>
      </c>
      <c r="R70" s="14">
        <v>0</v>
      </c>
    </row>
    <row r="71" ht="20.25" spans="1:18">
      <c r="A71" s="6" t="s">
        <v>281</v>
      </c>
      <c r="B71" s="6" t="s">
        <v>282</v>
      </c>
      <c r="C71" s="6">
        <v>5886.582</v>
      </c>
      <c r="D71" s="6">
        <v>7091.818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6.621</v>
      </c>
      <c r="K71" s="14">
        <v>0</v>
      </c>
      <c r="L71" s="14">
        <v>1</v>
      </c>
      <c r="M71" s="14">
        <v>0</v>
      </c>
      <c r="N71" s="14">
        <v>-1</v>
      </c>
      <c r="O71" s="14">
        <v>0</v>
      </c>
      <c r="P71" s="14">
        <v>-10.419</v>
      </c>
      <c r="Q71" s="14">
        <v>0</v>
      </c>
      <c r="R71" s="14">
        <v>0</v>
      </c>
    </row>
    <row r="72" ht="20.25" spans="1:18">
      <c r="A72" s="6" t="s">
        <v>283</v>
      </c>
      <c r="B72" s="6" t="s">
        <v>284</v>
      </c>
      <c r="C72" s="6">
        <v>5499.416</v>
      </c>
      <c r="D72" s="6">
        <v>5998.768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7.929</v>
      </c>
      <c r="K72" s="14">
        <v>4</v>
      </c>
      <c r="L72" s="14">
        <v>0</v>
      </c>
      <c r="M72" s="14">
        <v>0</v>
      </c>
      <c r="N72" s="14">
        <v>0</v>
      </c>
      <c r="O72" s="14">
        <v>0</v>
      </c>
      <c r="P72" s="14">
        <v>-9.108</v>
      </c>
      <c r="Q72" s="14">
        <v>0</v>
      </c>
      <c r="R72" s="14">
        <v>0</v>
      </c>
    </row>
    <row r="73" ht="20.25" spans="1:18">
      <c r="A73" s="6" t="s">
        <v>285</v>
      </c>
      <c r="B73" s="6" t="s">
        <v>286</v>
      </c>
      <c r="C73" s="6">
        <v>4637.091</v>
      </c>
      <c r="D73" s="6">
        <v>5710.86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2.171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5.378</v>
      </c>
      <c r="Q73" s="14">
        <v>0</v>
      </c>
      <c r="R73" s="14">
        <v>0</v>
      </c>
    </row>
    <row r="74" ht="20.25" spans="1:18">
      <c r="A74" s="6" t="s">
        <v>287</v>
      </c>
      <c r="B74" s="6" t="s">
        <v>288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6" t="s">
        <v>289</v>
      </c>
      <c r="B75" s="6" t="s">
        <v>290</v>
      </c>
      <c r="C75" s="6">
        <v>4352.5</v>
      </c>
      <c r="D75" s="6">
        <v>6235.314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27.354</v>
      </c>
      <c r="K75" s="14">
        <v>4</v>
      </c>
      <c r="L75" s="14">
        <v>0</v>
      </c>
      <c r="M75" s="14">
        <v>0</v>
      </c>
      <c r="N75" s="14">
        <v>1</v>
      </c>
      <c r="O75" s="14">
        <v>0</v>
      </c>
      <c r="P75" s="14">
        <v>-14.518</v>
      </c>
      <c r="Q75" s="14">
        <v>0</v>
      </c>
      <c r="R75" s="14">
        <v>0</v>
      </c>
    </row>
    <row r="76" ht="20.25" spans="1:18">
      <c r="A76" s="6" t="s">
        <v>291</v>
      </c>
      <c r="B76" s="6" t="s">
        <v>292</v>
      </c>
      <c r="C76" s="6">
        <v>3134.306</v>
      </c>
      <c r="D76" s="6">
        <v>4383.067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21.65</v>
      </c>
      <c r="K76" s="14">
        <v>4</v>
      </c>
      <c r="L76" s="14">
        <v>0</v>
      </c>
      <c r="M76" s="14">
        <v>0</v>
      </c>
      <c r="N76" s="14">
        <v>1</v>
      </c>
      <c r="O76" s="14">
        <v>0</v>
      </c>
      <c r="P76" s="14">
        <v>-9.86</v>
      </c>
      <c r="Q76" s="14">
        <v>1</v>
      </c>
      <c r="R76" s="14">
        <v>0</v>
      </c>
    </row>
    <row r="77" ht="20.25" spans="1:18">
      <c r="A77" s="6" t="s">
        <v>293</v>
      </c>
      <c r="B77" s="6" t="s">
        <v>294</v>
      </c>
      <c r="C77" s="6">
        <v>2193.943</v>
      </c>
      <c r="D77" s="6">
        <v>3020.175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18.513</v>
      </c>
      <c r="K77" s="14">
        <v>3</v>
      </c>
      <c r="L77" s="14">
        <v>0</v>
      </c>
      <c r="M77" s="14">
        <v>0</v>
      </c>
      <c r="N77" s="14">
        <v>1</v>
      </c>
      <c r="O77" s="14">
        <v>0</v>
      </c>
      <c r="P77" s="14">
        <v>-10.188</v>
      </c>
      <c r="Q77" s="14">
        <v>0</v>
      </c>
      <c r="R77" s="14">
        <v>0</v>
      </c>
    </row>
    <row r="78" ht="20.25" spans="1:18">
      <c r="A78" s="10" t="s">
        <v>295</v>
      </c>
      <c r="B78" s="10" t="s">
        <v>296</v>
      </c>
      <c r="C78" s="10">
        <v>63686.211</v>
      </c>
      <c r="D78" s="10">
        <v>71493.273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4.332</v>
      </c>
      <c r="K78" s="14">
        <v>3</v>
      </c>
      <c r="L78" s="14">
        <v>2</v>
      </c>
      <c r="M78" s="14">
        <v>0</v>
      </c>
      <c r="N78" s="14">
        <v>0</v>
      </c>
      <c r="O78" s="14">
        <v>0</v>
      </c>
      <c r="P78" s="14">
        <v>-41.349</v>
      </c>
      <c r="Q78" s="14">
        <v>0</v>
      </c>
      <c r="R78" s="14">
        <v>0</v>
      </c>
    </row>
    <row r="79" ht="20.25" spans="1:18">
      <c r="A79" s="10" t="s">
        <v>297</v>
      </c>
      <c r="B79" s="10" t="s">
        <v>298</v>
      </c>
      <c r="C79" s="10">
        <v>1404.209</v>
      </c>
      <c r="D79" s="10">
        <v>3388.104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44.607</v>
      </c>
      <c r="K79" s="14">
        <v>3</v>
      </c>
      <c r="L79" s="14">
        <v>1</v>
      </c>
      <c r="M79" s="14">
        <v>0</v>
      </c>
      <c r="N79" s="14">
        <v>0</v>
      </c>
      <c r="O79" s="14">
        <v>0</v>
      </c>
      <c r="P79" s="14">
        <v>1.965</v>
      </c>
      <c r="Q79" s="14">
        <v>0</v>
      </c>
      <c r="R79" s="14">
        <v>0</v>
      </c>
    </row>
    <row r="80" ht="20.25" spans="1:18">
      <c r="A80" s="10" t="s">
        <v>299</v>
      </c>
      <c r="B80" s="10" t="s">
        <v>300</v>
      </c>
      <c r="C80" s="10">
        <v>3524.821</v>
      </c>
      <c r="D80" s="10">
        <v>4136.744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6.553</v>
      </c>
      <c r="K80" s="14">
        <v>0</v>
      </c>
      <c r="L80" s="14">
        <v>2</v>
      </c>
      <c r="M80" s="14">
        <v>1</v>
      </c>
      <c r="N80" s="14">
        <v>-1</v>
      </c>
      <c r="O80" s="14">
        <v>0</v>
      </c>
      <c r="P80" s="14">
        <v>0.73</v>
      </c>
      <c r="Q80" s="14">
        <v>0</v>
      </c>
      <c r="R80" s="14">
        <v>0</v>
      </c>
    </row>
    <row r="81" ht="20.25" spans="1:18">
      <c r="A81" s="10" t="s">
        <v>301</v>
      </c>
      <c r="B81" s="10" t="s">
        <v>302</v>
      </c>
      <c r="C81" s="10">
        <v>12586.734</v>
      </c>
      <c r="D81" s="10">
        <v>15397.391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16.534</v>
      </c>
      <c r="K81" s="14">
        <v>4</v>
      </c>
      <c r="L81" s="14">
        <v>2</v>
      </c>
      <c r="M81" s="14">
        <v>0</v>
      </c>
      <c r="N81" s="14">
        <v>0</v>
      </c>
      <c r="O81" s="14">
        <v>0</v>
      </c>
      <c r="P81" s="14">
        <v>-73.31</v>
      </c>
      <c r="Q81" s="14">
        <v>0</v>
      </c>
      <c r="R81" s="14">
        <v>0</v>
      </c>
    </row>
    <row r="82" ht="20.25" spans="1:18">
      <c r="A82" s="10" t="s">
        <v>303</v>
      </c>
      <c r="B82" s="10" t="s">
        <v>304</v>
      </c>
      <c r="C82" s="10">
        <v>487.017</v>
      </c>
      <c r="D82" s="10">
        <v>591.68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7.709</v>
      </c>
      <c r="K82" s="14">
        <v>0</v>
      </c>
      <c r="L82" s="14">
        <v>1</v>
      </c>
      <c r="M82" s="14">
        <v>0</v>
      </c>
      <c r="N82" s="14">
        <v>-1</v>
      </c>
      <c r="O82" s="14">
        <v>0</v>
      </c>
      <c r="P82" s="14">
        <v>0.239</v>
      </c>
      <c r="Q82" s="14">
        <v>0</v>
      </c>
      <c r="R82" s="14">
        <v>0</v>
      </c>
    </row>
    <row r="83" ht="20.25" spans="1:18">
      <c r="A83" s="10" t="s">
        <v>305</v>
      </c>
      <c r="B83" s="10" t="s">
        <v>306</v>
      </c>
      <c r="C83" s="10">
        <v>71859.008</v>
      </c>
      <c r="D83" s="10">
        <v>91746.016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6.189</v>
      </c>
      <c r="K83" s="14">
        <v>0</v>
      </c>
      <c r="L83" s="14">
        <v>0</v>
      </c>
      <c r="M83" s="14">
        <v>1</v>
      </c>
      <c r="N83" s="14">
        <v>0</v>
      </c>
      <c r="O83" s="14">
        <v>0</v>
      </c>
      <c r="P83" s="14">
        <v>-58.78</v>
      </c>
      <c r="Q83" s="14">
        <v>0</v>
      </c>
      <c r="R8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2024-12-10T14:54:10Z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3E0E9F4FB64E43B8983BD9688BFE076A_13</vt:lpwstr>
  </property>
  <property fmtid="{D5CDD505-2E9C-101B-9397-08002B2CF9AE}" pid="3" name="KSOProductBuildVer">
    <vt:lpwstr>2052-12.1.0.15712</vt:lpwstr>
  </property>
</Properties>
</file>