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<sst xmlns="http://schemas.openxmlformats.org/spreadsheetml/2006/main" count="351" uniqueCount="318">
  <si>
    <t>京沪深强转弱</t>
  </si>
  <si>
    <t>京沪深弱转强</t>
  </si>
  <si>
    <t>代码</t>
  </si>
  <si>
    <t>简称</t>
  </si>
  <si>
    <t>总市值</t>
  </si>
  <si>
    <t>低空经济</t>
  </si>
  <si>
    <t>41015.03亿</t>
  </si>
  <si>
    <t>红利指数</t>
  </si>
  <si>
    <t>81970.07亿</t>
  </si>
  <si>
    <t>酿酒</t>
  </si>
  <si>
    <t>36440.90亿</t>
  </si>
  <si>
    <t>全指医药</t>
  </si>
  <si>
    <t>41162.68亿</t>
  </si>
  <si>
    <t>贵州板块</t>
  </si>
  <si>
    <t>22362.39亿</t>
  </si>
  <si>
    <t>电力</t>
  </si>
  <si>
    <t>28875.21亿</t>
  </si>
  <si>
    <t>近期强势</t>
  </si>
  <si>
    <t>18625.04亿</t>
  </si>
  <si>
    <t>石油</t>
  </si>
  <si>
    <t>24892.64亿</t>
  </si>
  <si>
    <t>山西板块</t>
  </si>
  <si>
    <t>8336.48亿</t>
  </si>
  <si>
    <t>户数增加</t>
  </si>
  <si>
    <t>20716.64亿</t>
  </si>
  <si>
    <t>已高送转</t>
  </si>
  <si>
    <t>545.04亿</t>
  </si>
  <si>
    <t>医疗保健</t>
  </si>
  <si>
    <t>19829.67亿</t>
  </si>
  <si>
    <t>配股预案</t>
  </si>
  <si>
    <t>--</t>
  </si>
  <si>
    <t>煤炭</t>
  </si>
  <si>
    <t>15818.69亿</t>
  </si>
  <si>
    <t>保险新进</t>
  </si>
  <si>
    <t>14040.90亿</t>
  </si>
  <si>
    <t>即将解禁</t>
  </si>
  <si>
    <t>13199.63亿</t>
  </si>
  <si>
    <t>农林牧渔</t>
  </si>
  <si>
    <t>10801.74亿</t>
  </si>
  <si>
    <t>车路云</t>
  </si>
  <si>
    <t>10193.71亿</t>
  </si>
  <si>
    <t>发可转债</t>
  </si>
  <si>
    <t>7787.76亿</t>
  </si>
  <si>
    <t>船舶</t>
  </si>
  <si>
    <t>4188.82亿</t>
  </si>
  <si>
    <t>酒店餐饮</t>
  </si>
  <si>
    <t>709.99亿</t>
  </si>
  <si>
    <t>次新预增</t>
  </si>
  <si>
    <t>184.68亿</t>
  </si>
  <si>
    <t>投资时钟</t>
  </si>
  <si>
    <t>中盘价值</t>
  </si>
  <si>
    <t>深证治理</t>
  </si>
  <si>
    <t>深证红利</t>
  </si>
  <si>
    <t>资源优势</t>
  </si>
  <si>
    <t>业绩预降</t>
  </si>
  <si>
    <t>科创生物</t>
  </si>
  <si>
    <t>农业主题</t>
  </si>
  <si>
    <t>深次新股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</si>
  <si>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</si>
  <si>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</si>
  <si>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</si>
  <si>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</si>
  <si>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</si>
  <si>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</si>
  <si>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</si>
  <si>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</si>
  <si>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</si>
  <si>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</si>
  <si>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</si>
  <si>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</si>
  <si>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</si>
  <si>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</si>
  <si>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</si>
  <si>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</si>
  <si>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</si>
  <si>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</si>
  <si>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</si>
  <si>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</si>
  <si>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</si>
  <si>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</si>
  <si>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</si>
  <si>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</si>
  <si>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</si>
  <si>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</si>
  <si>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</si>
  <si>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</si>
  <si>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</si>
  <si>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</si>
  <si>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</si>
  <si>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</si>
  <si>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科创芯片</t>
  </si>
  <si>
    <t>科创200</t>
  </si>
  <si>
    <t>中证1000</t>
  </si>
  <si>
    <t>上海国企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</si>
  <si>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</si>
  <si>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</si>
  <si>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</si>
  <si>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</si>
  <si>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</si>
  <si>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</si>
  <si>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</si>
  <si>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</si>
  <si>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</si>
  <si>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</si>
  <si>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</si>
  <si>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</si>
  <si>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</si>
  <si>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</si>
  <si>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综企指数</t>
  </si>
  <si>
    <t>创新技术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</si>
  <si>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</si>
  <si>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</si>
  <si>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</si>
  <si>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</si>
  <si>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</si>
  <si>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</si>
  <si>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</si>
  <si>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</si>
  <si>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</si>
  <si>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</si>
  <si>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</si>
  <si>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</si>
  <si>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</si>
  <si>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</si>
  <si>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</si>
  <si>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国证文化</t>
  </si>
  <si>
    <t>小盘高贝</t>
  </si>
  <si>
    <t>I300</t>
  </si>
  <si>
    <t>数据要素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</si>
  <si>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</si>
  <si>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</si>
  <si>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</si>
  <si>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</si>
  <si>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</si>
  <si>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</si>
  <si>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</si>
  <si>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</si>
  <si>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</si>
  <si>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</si>
  <si>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</si>
  <si>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</si>
  <si>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</si>
  <si>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</si>
  <si>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</si>
  <si>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</si>
  <si>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</si>
  <si>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</si>
  <si>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互联金融</t>
  </si>
  <si>
    <t>环境治理</t>
  </si>
  <si>
    <t>CSSW传媒</t>
  </si>
  <si>
    <t>中证国安</t>
  </si>
  <si>
    <t>中证传媒</t>
  </si>
  <si>
    <t>CSWD并购</t>
  </si>
  <si>
    <t>信息安全</t>
  </si>
  <si>
    <t>智能家居</t>
  </si>
  <si>
    <t>【数据引擎：奇衡DK阿赖耶识系统】情绪值</t>
  </si>
  <si>
    <t>NR00</t>
  </si>
  <si>
    <t>20号胶连续</t>
  </si>
  <si>
    <t>AO00</t>
  </si>
  <si>
    <t>氧化铝连续</t>
  </si>
  <si>
    <t>BUX00</t>
  </si>
  <si>
    <t>沥青连续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</si>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</sst>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7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"880522"</f>
        <v>880522</v>
      </c>
      <c r="B3" s="31" t="s">
        <v>5</v>
      </c>
      <c r="C3" s="31" t="s">
        <v>6</v>
      </c>
      <c r="D3" s="31" t="str">
        <f>"000015"</f>
        <v>000015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"000991"</f>
        <v>000991</v>
      </c>
      <c r="E4" s="31" t="s">
        <v>11</v>
      </c>
      <c r="F4" s="31" t="s">
        <v>12</v>
      </c>
    </row>
    <row r="5" ht="16.5" spans="1:6">
      <c r="A5" s="31" t="str">
        <f>"880229"</f>
        <v>880229</v>
      </c>
      <c r="B5" s="31" t="s">
        <v>13</v>
      </c>
      <c r="C5" s="31" t="s">
        <v>14</v>
      </c>
      <c r="D5" s="31" t="str">
        <f>"880305"</f>
        <v>880305</v>
      </c>
      <c r="E5" s="31" t="s">
        <v>15</v>
      </c>
      <c r="F5" s="31" t="s">
        <v>16</v>
      </c>
    </row>
    <row r="6" ht="16.5" spans="1:6">
      <c r="A6" s="31" t="str">
        <f>"880880"</f>
        <v>880880</v>
      </c>
      <c r="B6" s="31" t="s">
        <v>17</v>
      </c>
      <c r="C6" s="31" t="s">
        <v>18</v>
      </c>
      <c r="D6" s="31" t="str">
        <f>"880310"</f>
        <v>880310</v>
      </c>
      <c r="E6" s="31" t="s">
        <v>19</v>
      </c>
      <c r="F6" s="31" t="s">
        <v>20</v>
      </c>
    </row>
    <row r="7" ht="16.5" spans="1:6">
      <c r="A7" s="31" t="str">
        <f>"880217"</f>
        <v>880217</v>
      </c>
      <c r="B7" s="31" t="s">
        <v>21</v>
      </c>
      <c r="C7" s="31" t="s">
        <v>22</v>
      </c>
      <c r="D7" s="31" t="str">
        <f>"880876"</f>
        <v>880876</v>
      </c>
      <c r="E7" s="31" t="s">
        <v>23</v>
      </c>
      <c r="F7" s="31" t="s">
        <v>24</v>
      </c>
    </row>
    <row r="8" ht="16.5" spans="1:6">
      <c r="A8" s="31" t="str">
        <f>"880851"</f>
        <v>880851</v>
      </c>
      <c r="B8" s="31" t="s">
        <v>25</v>
      </c>
      <c r="C8" s="31" t="s">
        <v>26</v>
      </c>
      <c r="D8" s="31" t="str">
        <f>"880398"</f>
        <v>880398</v>
      </c>
      <c r="E8" s="31" t="s">
        <v>27</v>
      </c>
      <c r="F8" s="31" t="s">
        <v>28</v>
      </c>
    </row>
    <row r="9" ht="16.5" spans="1:6">
      <c r="A9" s="31" t="str">
        <f>"880890"</f>
        <v>880890</v>
      </c>
      <c r="B9" s="31" t="s">
        <v>29</v>
      </c>
      <c r="C9" s="31" t="s">
        <v>30</v>
      </c>
      <c r="D9" s="31" t="str">
        <f>"880301"</f>
        <v>880301</v>
      </c>
      <c r="E9" s="31" t="s">
        <v>31</v>
      </c>
      <c r="F9" s="31" t="s">
        <v>32</v>
      </c>
    </row>
    <row r="10" ht="16.5" spans="1:6">
      <c r="A10" s="21"/>
      <c r="B10" s="21"/>
      <c r="C10" s="21"/>
      <c r="D10" s="31" t="str">
        <f>"880782"</f>
        <v>880782</v>
      </c>
      <c r="E10" s="31" t="s">
        <v>33</v>
      </c>
      <c r="F10" s="31" t="s">
        <v>34</v>
      </c>
    </row>
    <row r="11" ht="16.5" spans="1:6">
      <c r="A11" s="21"/>
      <c r="B11" s="21"/>
      <c r="C11" s="21"/>
      <c r="D11" s="31" t="str">
        <f>"880897"</f>
        <v>880897</v>
      </c>
      <c r="E11" s="31" t="s">
        <v>35</v>
      </c>
      <c r="F11" s="31" t="s">
        <v>36</v>
      </c>
    </row>
    <row r="12" ht="16.5" spans="1:6">
      <c r="A12" s="21"/>
      <c r="B12" s="21"/>
      <c r="C12" s="21"/>
      <c r="D12" s="31" t="str">
        <f>"880360"</f>
        <v>880360</v>
      </c>
      <c r="E12" s="31" t="s">
        <v>37</v>
      </c>
      <c r="F12" s="31" t="s">
        <v>38</v>
      </c>
    </row>
    <row r="13" ht="16.5" spans="1:6">
      <c r="A13" s="21"/>
      <c r="B13" s="21"/>
      <c r="C13" s="21"/>
      <c r="D13" s="31" t="str">
        <f>"880552"</f>
        <v>880552</v>
      </c>
      <c r="E13" s="31" t="s">
        <v>39</v>
      </c>
      <c r="F13" s="31" t="s">
        <v>40</v>
      </c>
    </row>
    <row r="14" ht="16.5" spans="1:6">
      <c r="A14" s="21"/>
      <c r="B14" s="21"/>
      <c r="C14" s="21"/>
      <c r="D14" s="31" t="str">
        <f>"880723"</f>
        <v>880723</v>
      </c>
      <c r="E14" s="31" t="s">
        <v>41</v>
      </c>
      <c r="F14" s="31" t="s">
        <v>42</v>
      </c>
    </row>
    <row r="15" ht="16.5" spans="1:6">
      <c r="A15" s="21"/>
      <c r="B15" s="21"/>
      <c r="C15" s="21"/>
      <c r="D15" s="31" t="str">
        <f>"880431"</f>
        <v>880431</v>
      </c>
      <c r="E15" s="31" t="s">
        <v>43</v>
      </c>
      <c r="F15" s="31" t="s">
        <v>44</v>
      </c>
    </row>
    <row r="16" ht="16.5" spans="1:6">
      <c r="A16" s="21"/>
      <c r="B16" s="21"/>
      <c r="C16" s="21"/>
      <c r="D16" s="31" t="str">
        <f>"880423"</f>
        <v>880423</v>
      </c>
      <c r="E16" s="31" t="s">
        <v>45</v>
      </c>
      <c r="F16" s="31" t="s">
        <v>46</v>
      </c>
    </row>
    <row r="17" ht="16.5" spans="1:6">
      <c r="A17" s="21"/>
      <c r="B17" s="21"/>
      <c r="C17" s="21"/>
      <c r="D17" s="31" t="str">
        <f>"880778"</f>
        <v>880778</v>
      </c>
      <c r="E17" s="31" t="s">
        <v>47</v>
      </c>
      <c r="F17" s="31" t="s">
        <v>48</v>
      </c>
    </row>
    <row r="18" ht="16.5" spans="1:6">
      <c r="A18" s="21"/>
      <c r="B18" s="21"/>
      <c r="C18" s="21"/>
      <c r="D18" s="31" t="str">
        <f>"399391"</f>
        <v>399391</v>
      </c>
      <c r="E18" s="31" t="s">
        <v>49</v>
      </c>
      <c r="F18" s="31" t="s">
        <v>30</v>
      </c>
    </row>
    <row r="19" ht="17.25" spans="1:6">
      <c r="A19" s="32"/>
      <c r="B19" s="32"/>
      <c r="C19" s="32"/>
      <c r="D19" s="31" t="str">
        <f>"399375"</f>
        <v>399375</v>
      </c>
      <c r="E19" s="31" t="s">
        <v>50</v>
      </c>
      <c r="F19" s="31" t="s">
        <v>30</v>
      </c>
    </row>
    <row r="20" ht="17.25" spans="1:6">
      <c r="A20" s="32"/>
      <c r="B20" s="32"/>
      <c r="C20" s="32"/>
      <c r="D20" s="31" t="str">
        <f>"399328"</f>
        <v>399328</v>
      </c>
      <c r="E20" s="31" t="s">
        <v>51</v>
      </c>
      <c r="F20" s="31" t="s">
        <v>30</v>
      </c>
    </row>
    <row r="21" ht="17.25" spans="1:6">
      <c r="A21" s="32"/>
      <c r="B21" s="32"/>
      <c r="C21" s="32"/>
      <c r="D21" s="31" t="str">
        <f>"399324"</f>
        <v>399324</v>
      </c>
      <c r="E21" s="31" t="s">
        <v>52</v>
      </c>
      <c r="F21" s="31" t="s">
        <v>30</v>
      </c>
    </row>
    <row r="22" ht="17.25" spans="1:6">
      <c r="A22" s="32"/>
      <c r="B22" s="32"/>
      <c r="C22" s="32"/>
      <c r="D22" s="31" t="str">
        <f>"399319"</f>
        <v>399319</v>
      </c>
      <c r="E22" s="31" t="s">
        <v>53</v>
      </c>
      <c r="F22" s="31" t="s">
        <v>30</v>
      </c>
    </row>
    <row r="23" ht="17.25" spans="1:6">
      <c r="A23" s="32"/>
      <c r="B23" s="32"/>
      <c r="C23" s="32"/>
      <c r="D23" s="31" t="str">
        <f>"880843"</f>
        <v>880843</v>
      </c>
      <c r="E23" s="31" t="s">
        <v>54</v>
      </c>
      <c r="F23" s="31" t="s">
        <v>30</v>
      </c>
    </row>
    <row r="24" ht="17.25" spans="1:6">
      <c r="A24" s="32"/>
      <c r="B24" s="32"/>
      <c r="C24" s="32"/>
      <c r="D24" s="31" t="str">
        <f>"000683"</f>
        <v>000683</v>
      </c>
      <c r="E24" s="31" t="s">
        <v>55</v>
      </c>
      <c r="F24" s="31" t="s">
        <v>30</v>
      </c>
    </row>
    <row r="25" ht="17.25" spans="1:6">
      <c r="A25" s="32"/>
      <c r="B25" s="32"/>
      <c r="C25" s="32"/>
      <c r="D25" s="31" t="str">
        <f>"000122"</f>
        <v>000122</v>
      </c>
      <c r="E25" s="31" t="s">
        <v>56</v>
      </c>
      <c r="F25" s="31" t="s">
        <v>30</v>
      </c>
    </row>
    <row r="26" ht="17.25" spans="1:6">
      <c r="A26" s="32"/>
      <c r="B26" s="32"/>
      <c r="C26" s="32"/>
      <c r="D26" s="31" t="str">
        <f>"399678"</f>
        <v>399678</v>
      </c>
      <c r="E26" s="31" t="s">
        <v>57</v>
      </c>
      <c r="F26" s="31" t="s">
        <v>30</v>
      </c>
    </row>
    <row r="27" ht="17.25" spans="1:6">
      <c r="A27" s="32"/>
      <c r="B27" s="32"/>
      <c r="C27" s="32"/>
      <c r="D27" s="31" t="str">
        <f>"399438"</f>
        <v>399438</v>
      </c>
      <c r="E27" s="31" t="s">
        <v>58</v>
      </c>
      <c r="F27" s="31" t="s">
        <v>30</v>
      </c>
    </row>
    <row r="28" ht="17.25" spans="1:6">
      <c r="A28" s="32"/>
      <c r="B28" s="32"/>
      <c r="C28" s="32"/>
      <c r="D28" s="21"/>
      <c r="E28" s="21"/>
      <c r="F28" s="21"/>
    </row>
    <row r="29" ht="17.25" spans="1:6">
      <c r="A29" s="32"/>
      <c r="B29" s="32"/>
      <c r="C29" s="32"/>
      <c r="D29" s="21"/>
      <c r="E29" s="21"/>
      <c r="F29" s="21"/>
    </row>
    <row r="30" ht="17.25" spans="1:6">
      <c r="A30" s="32"/>
      <c r="B30" s="32"/>
      <c r="C30" s="32"/>
      <c r="D30" s="21"/>
      <c r="E30" s="21"/>
      <c r="F30" s="21"/>
    </row>
    <row r="31" ht="17.25" spans="1:6">
      <c r="A31" s="32"/>
      <c r="B31" s="32"/>
      <c r="C31" s="32"/>
      <c r="D31" s="21"/>
      <c r="E31" s="21"/>
      <c r="F31" s="21"/>
    </row>
    <row r="32" ht="17.25" spans="1:6">
      <c r="A32" s="32"/>
      <c r="B32" s="32"/>
      <c r="C32" s="32"/>
      <c r="D32" s="21"/>
      <c r="E32" s="21"/>
      <c r="F32" s="21"/>
    </row>
    <row r="33" ht="17.25" spans="1:6">
      <c r="A33" s="32"/>
      <c r="B33" s="32"/>
      <c r="C33" s="32"/>
      <c r="D33" s="21"/>
      <c r="E33" s="21"/>
      <c r="F33" s="21"/>
    </row>
    <row r="34" ht="17.25" spans="1:6">
      <c r="A34" s="32"/>
      <c r="B34" s="32"/>
      <c r="C34" s="32"/>
      <c r="D34" s="21"/>
      <c r="E34" s="21"/>
      <c r="F34" s="21"/>
    </row>
    <row r="35" ht="17.25" spans="1:6">
      <c r="A35" s="32"/>
      <c r="B35" s="32"/>
      <c r="C35" s="32"/>
      <c r="D35" s="21"/>
      <c r="E35" s="21"/>
      <c r="F35" s="21"/>
    </row>
    <row r="36" ht="17.25" spans="1:6">
      <c r="A36" s="32"/>
      <c r="B36" s="32"/>
      <c r="C36" s="32"/>
      <c r="D36" s="21"/>
      <c r="E36" s="21"/>
      <c r="F36" s="21"/>
    </row>
    <row r="37" ht="17.25" spans="1:6">
      <c r="A37" s="32"/>
      <c r="B37" s="32"/>
      <c r="C37" s="32"/>
      <c r="D37" s="21"/>
      <c r="E37" s="21"/>
      <c r="F37" s="21"/>
    </row>
    <row r="38" ht="17.25" spans="1:6">
      <c r="A38" s="32"/>
      <c r="B38" s="32"/>
      <c r="C38" s="32"/>
      <c r="D38" s="21"/>
      <c r="E38" s="21"/>
      <c r="F38" s="21"/>
    </row>
    <row r="39" ht="17.25" spans="1:6">
      <c r="A39" s="32"/>
      <c r="B39" s="32"/>
      <c r="C39" s="32"/>
      <c r="D39" s="21"/>
      <c r="E39" s="21"/>
      <c r="F39" s="21"/>
    </row>
    <row r="40" ht="17.25" spans="1:6">
      <c r="A40" s="32"/>
      <c r="B40" s="32"/>
      <c r="C40" s="32"/>
      <c r="D40" s="21"/>
      <c r="E40" s="21"/>
      <c r="F40" s="21"/>
    </row>
    <row r="41" ht="17.25" spans="1:6">
      <c r="A41" s="32"/>
      <c r="B41" s="32"/>
      <c r="C41" s="32"/>
      <c r="D41" s="21"/>
      <c r="E41" s="21"/>
      <c r="F41" s="21"/>
    </row>
    <row r="42" ht="17.25" spans="1:6">
      <c r="A42" s="32"/>
      <c r="B42" s="32"/>
      <c r="C42" s="32"/>
      <c r="D42" s="21"/>
      <c r="E42" s="21"/>
      <c r="F42" s="21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1"/>
      <c r="B46" s="21"/>
      <c r="C46" s="21"/>
      <c r="D46" s="21"/>
      <c r="E46" s="21"/>
      <c r="F46" s="21"/>
    </row>
    <row r="47" ht="16.5" spans="1:6">
      <c r="A47" s="21"/>
      <c r="B47" s="21"/>
      <c r="C47" s="21"/>
      <c r="D47" s="21"/>
      <c r="E47" s="21"/>
      <c r="F47" s="21"/>
    </row>
    <row r="48" ht="16.5" spans="1:6">
      <c r="A48" s="21"/>
      <c r="B48" s="21"/>
      <c r="C48" s="21"/>
      <c r="D48" s="21"/>
      <c r="E48" s="21"/>
      <c r="F48" s="21"/>
    </row>
    <row r="49" ht="16.5" spans="1:6">
      <c r="A49" s="21"/>
      <c r="B49" s="21"/>
      <c r="C49" s="21"/>
      <c r="D49" s="21"/>
      <c r="E49" s="21"/>
      <c r="F49" s="21"/>
    </row>
    <row r="50" ht="16.5" spans="1:6">
      <c r="A50" s="21"/>
      <c r="B50" s="21"/>
      <c r="C50" s="21"/>
      <c r="D50" s="21"/>
      <c r="E50" s="21"/>
      <c r="F50" s="21"/>
    </row>
    <row r="51" ht="16.5" spans="1:6">
      <c r="A51" s="21"/>
      <c r="B51" s="21"/>
      <c r="C51" s="21"/>
      <c r="D51" s="21"/>
      <c r="E51" s="21"/>
      <c r="F51" s="21"/>
    </row>
    <row r="52" ht="16.5" spans="1:6">
      <c r="A52" s="21"/>
      <c r="B52" s="21"/>
      <c r="C52" s="21"/>
      <c r="D52" s="21"/>
      <c r="E52" s="21"/>
      <c r="F52" s="21"/>
    </row>
    <row r="53" ht="16.5" spans="1:6">
      <c r="A53" s="21"/>
      <c r="B53" s="21"/>
      <c r="C53" s="21"/>
      <c r="D53" s="21"/>
      <c r="E53" s="21"/>
      <c r="F53" s="21"/>
    </row>
    <row r="54" ht="16.5" spans="1:6">
      <c r="A54" s="21"/>
      <c r="B54" s="21"/>
      <c r="C54" s="21"/>
      <c r="D54" s="21"/>
      <c r="E54" s="21"/>
      <c r="F54" s="21"/>
    </row>
    <row r="55" ht="16.5" spans="1:6">
      <c r="A55" s="21"/>
      <c r="B55" s="21"/>
      <c r="C55" s="21"/>
      <c r="D55" s="21"/>
      <c r="E55" s="21"/>
      <c r="F55" s="21"/>
    </row>
    <row r="56" ht="16.5" spans="1:6">
      <c r="A56" s="21"/>
      <c r="B56" s="21"/>
      <c r="C56" s="21"/>
      <c r="D56" s="21"/>
      <c r="E56" s="21"/>
      <c r="F56" s="21"/>
    </row>
    <row r="57" ht="16.5" spans="1:6">
      <c r="A57" s="21"/>
      <c r="B57" s="21"/>
      <c r="C57" s="21"/>
      <c r="D57" s="21"/>
      <c r="E57" s="21"/>
      <c r="F57" s="21"/>
    </row>
    <row r="58" ht="16.5" spans="1:6">
      <c r="A58" s="21"/>
      <c r="B58" s="21"/>
      <c r="C58" s="21"/>
      <c r="D58" s="21"/>
      <c r="E58" s="21"/>
      <c r="F58" s="21"/>
    </row>
    <row r="59" ht="16.5" spans="1:6">
      <c r="A59" s="21"/>
      <c r="B59" s="21"/>
      <c r="C59" s="21"/>
      <c r="D59" s="21"/>
      <c r="E59" s="21"/>
      <c r="F59" s="21"/>
    </row>
    <row r="60" ht="16.5" spans="1:6">
      <c r="A60" s="21"/>
      <c r="B60" s="21"/>
      <c r="C60" s="21"/>
      <c r="D60" s="21"/>
      <c r="E60" s="21"/>
      <c r="F60" s="21"/>
    </row>
    <row r="61" ht="16.5" spans="1:6">
      <c r="A61" s="21"/>
      <c r="B61" s="21"/>
      <c r="C61" s="21"/>
      <c r="D61" s="21"/>
      <c r="E61" s="21"/>
      <c r="F61" s="21"/>
    </row>
    <row r="62" ht="16.5" spans="1:6">
      <c r="A62" s="21"/>
      <c r="B62" s="21"/>
      <c r="C62" s="21"/>
      <c r="D62" s="21"/>
      <c r="E62" s="21"/>
      <c r="F62" s="21"/>
    </row>
    <row r="63" ht="16.5" spans="1:6">
      <c r="A63" s="21"/>
      <c r="B63" s="21"/>
      <c r="C63" s="21"/>
      <c r="D63" s="21"/>
      <c r="E63" s="21"/>
      <c r="F63" s="21"/>
    </row>
    <row r="64" ht="16.5" spans="1:6">
      <c r="A64" s="21"/>
      <c r="B64" s="21"/>
      <c r="C64" s="21"/>
      <c r="D64" s="21"/>
      <c r="E64" s="21"/>
      <c r="F64" s="21"/>
    </row>
    <row r="65" ht="16.5" spans="1:6">
      <c r="A65" s="21"/>
      <c r="B65" s="21"/>
      <c r="C65" s="21"/>
      <c r="D65" s="21"/>
      <c r="E65" s="21"/>
      <c r="F65" s="21"/>
    </row>
    <row r="66" ht="16.5" spans="1:6">
      <c r="A66" s="21"/>
      <c r="B66" s="21"/>
      <c r="C66" s="21"/>
      <c r="D66" s="21"/>
      <c r="E66" s="21"/>
      <c r="F66" s="21"/>
    </row>
    <row r="67" ht="16.5" spans="1:6">
      <c r="A67" s="21"/>
      <c r="B67" s="21"/>
      <c r="C67" s="21"/>
      <c r="D67" s="21"/>
      <c r="E67" s="21"/>
      <c r="F67" s="21"/>
    </row>
    <row r="68" ht="16.5" spans="1:6">
      <c r="A68" s="21"/>
      <c r="B68" s="21"/>
      <c r="C68" s="21"/>
      <c r="D68" s="21"/>
      <c r="E68" s="21"/>
      <c r="F68" s="21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3">
      <c r="A127" s="21"/>
      <c r="B127" s="21"/>
      <c r="C127" s="21"/>
    </row>
    <row r="128" ht="16.5" spans="1:3">
      <c r="A128" s="21"/>
      <c r="B128" s="21"/>
      <c r="C128" s="21"/>
    </row>
    <row r="129" ht="16.5" spans="1:3">
      <c r="A129" s="21"/>
      <c r="B129" s="21"/>
      <c r="C129" s="21"/>
    </row>
    <row r="130" ht="16.5" spans="1:3">
      <c r="A130" s="21"/>
      <c r="B130" s="21"/>
      <c r="C130" s="21"/>
    </row>
    <row r="131" ht="16.5" spans="1:3">
      <c r="A131" s="21"/>
      <c r="B131" s="21"/>
      <c r="C131" s="21"/>
    </row>
    <row r="132" ht="16.5" spans="1:3">
      <c r="A132" s="21"/>
      <c r="B132" s="21"/>
      <c r="C132" s="21"/>
    </row>
    <row r="133" ht="16.5" spans="1:3">
      <c r="A133" s="21"/>
      <c r="B133" s="21"/>
      <c r="C133" s="21"/>
    </row>
    <row r="134" ht="16.5" spans="1:3">
      <c r="A134" s="21"/>
      <c r="B134" s="21"/>
      <c r="C134" s="21"/>
    </row>
    <row r="135" ht="16.5" spans="1:3">
      <c r="A135" s="21"/>
      <c r="B135" s="21"/>
      <c r="C135" s="21"/>
    </row>
    <row r="136" ht="16.5" spans="1:3">
      <c r="A136" s="21"/>
      <c r="B136" s="21"/>
      <c r="C136" s="21"/>
    </row>
    <row r="137" ht="16.5" spans="1:3">
      <c r="A137" s="21"/>
      <c r="B137" s="21"/>
      <c r="C137" s="21"/>
    </row>
    <row r="138" ht="16.5" spans="1:3">
      <c r="A138" s="21"/>
      <c r="B138" s="21"/>
      <c r="C138" s="21"/>
    </row>
    <row r="139" ht="16.5" spans="1:3">
      <c r="A139" s="21"/>
      <c r="B139" s="21"/>
      <c r="C139" s="21"/>
    </row>
    <row r="140" ht="16.5" spans="1:3">
      <c r="A140" s="21"/>
      <c r="B140" s="21"/>
      <c r="C140" s="21"/>
    </row>
    <row r="141" ht="16.5" spans="1:3">
      <c r="A141" s="21"/>
      <c r="B141" s="21"/>
      <c r="C141" s="21"/>
    </row>
    <row r="142" ht="16.5" spans="1:3">
      <c r="A142" s="21"/>
      <c r="B142" s="21"/>
      <c r="C142" s="21"/>
    </row>
    <row r="143" ht="16.5" spans="1:3">
      <c r="A143" s="21"/>
      <c r="B143" s="21"/>
      <c r="C143" s="21"/>
    </row>
    <row r="144" ht="16.5" spans="1:3">
      <c r="A144" s="21"/>
      <c r="B144" s="21"/>
      <c r="C144" s="21"/>
    </row>
    <row r="145" ht="16.5" spans="1:3">
      <c r="A145" s="21"/>
      <c r="B145" s="21"/>
      <c r="C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  <row r="152" ht="16.5" spans="1:3">
      <c r="A152" s="21"/>
      <c r="B152" s="21"/>
      <c r="C152" s="21"/>
    </row>
    <row r="153" ht="16.5" spans="1:3">
      <c r="A153" s="21"/>
      <c r="B153" s="21"/>
      <c r="C153" s="21"/>
    </row>
    <row r="154" ht="16.5" spans="1:3">
      <c r="A154" s="21"/>
      <c r="B154" s="21"/>
      <c r="C154" s="21"/>
    </row>
    <row r="155" ht="16.5" spans="1:3">
      <c r="A155" s="21"/>
      <c r="B155" s="21"/>
      <c r="C155" s="21"/>
    </row>
    <row r="156" ht="16.5" spans="1:3">
      <c r="A156" s="21"/>
      <c r="B156" s="21"/>
      <c r="C156" s="21"/>
    </row>
    <row r="157" ht="16.5" spans="1:3">
      <c r="A157" s="21"/>
      <c r="B157" s="21"/>
      <c r="C157" s="21"/>
    </row>
    <row r="158" ht="16.5" spans="1:3">
      <c r="A158" s="21"/>
      <c r="B158" s="21"/>
      <c r="C158" s="21"/>
    </row>
    <row r="159" ht="16.5" spans="1:3">
      <c r="A159" s="21"/>
      <c r="B159" s="21"/>
      <c r="C159" s="21"/>
    </row>
    <row r="160" ht="16.5" spans="1:3">
      <c r="A160" s="21"/>
      <c r="B160" s="21"/>
      <c r="C160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7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16"/>
      <c r="K1" s="1" t="s">
        <v>60</v>
      </c>
      <c r="L1" s="1"/>
      <c r="M1" s="1"/>
      <c r="N1" s="1"/>
      <c r="O1" s="1"/>
      <c r="P1" s="1"/>
      <c r="Q1" s="1"/>
      <c r="R1" s="1"/>
    </row>
    <row r="2" ht="22.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17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</row>
    <row r="3" ht="16.5" spans="1:18">
      <c r="A3" s="15">
        <v>12</v>
      </c>
      <c r="B3" s="15" t="s">
        <v>79</v>
      </c>
      <c r="C3" s="15">
        <v>215.188</v>
      </c>
      <c r="D3" s="15">
        <v>218.453</v>
      </c>
      <c r="E3" s="15">
        <v>0</v>
      </c>
      <c r="F3" s="15">
        <v>0</v>
      </c>
      <c r="G3" s="15">
        <v>0</v>
      </c>
      <c r="H3" s="15">
        <v>1</v>
      </c>
      <c r="I3" s="18">
        <v>0.677</v>
      </c>
      <c r="J3" s="18">
        <v>2.161</v>
      </c>
      <c r="K3" s="19">
        <v>4</v>
      </c>
      <c r="L3" s="19">
        <v>2</v>
      </c>
      <c r="M3" s="19">
        <v>0</v>
      </c>
      <c r="N3" s="19">
        <v>1</v>
      </c>
      <c r="O3" s="19">
        <v>0</v>
      </c>
      <c r="P3" s="19">
        <v>2.963</v>
      </c>
      <c r="Q3" s="19">
        <v>0</v>
      </c>
      <c r="R3" s="19">
        <v>0</v>
      </c>
    </row>
    <row r="4" ht="16.5" spans="1:18">
      <c r="A4" s="15">
        <v>13</v>
      </c>
      <c r="B4" s="15" t="s">
        <v>80</v>
      </c>
      <c r="C4" s="15">
        <v>288.997</v>
      </c>
      <c r="D4" s="15">
        <v>291.452</v>
      </c>
      <c r="E4" s="15">
        <v>0</v>
      </c>
      <c r="F4" s="15">
        <v>0</v>
      </c>
      <c r="G4" s="15">
        <v>0</v>
      </c>
      <c r="H4" s="15">
        <v>1</v>
      </c>
      <c r="I4" s="18">
        <v>0.363</v>
      </c>
      <c r="J4" s="18">
        <v>1.203</v>
      </c>
      <c r="K4" s="19">
        <v>4</v>
      </c>
      <c r="L4" s="19">
        <v>2</v>
      </c>
      <c r="M4" s="19">
        <v>0</v>
      </c>
      <c r="N4" s="19">
        <v>1</v>
      </c>
      <c r="O4" s="19">
        <v>0</v>
      </c>
      <c r="P4" s="19">
        <v>3.104</v>
      </c>
      <c r="Q4" s="19">
        <v>0</v>
      </c>
      <c r="R4" s="19">
        <v>0</v>
      </c>
    </row>
    <row r="5" ht="16.5" spans="1:18">
      <c r="A5" s="15">
        <v>20</v>
      </c>
      <c r="B5" s="15" t="s">
        <v>81</v>
      </c>
      <c r="C5" s="15">
        <v>827.673</v>
      </c>
      <c r="D5" s="15">
        <v>1194.646</v>
      </c>
      <c r="E5" s="15">
        <v>0</v>
      </c>
      <c r="F5" s="15">
        <v>0</v>
      </c>
      <c r="G5" s="15">
        <v>0</v>
      </c>
      <c r="H5" s="15">
        <v>1</v>
      </c>
      <c r="I5" s="18">
        <v>3.258</v>
      </c>
      <c r="J5" s="18">
        <v>32.975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0.006</v>
      </c>
      <c r="Q5" s="19">
        <v>0</v>
      </c>
      <c r="R5" s="19">
        <v>0</v>
      </c>
    </row>
    <row r="6" ht="16.5" spans="1:18">
      <c r="A6" s="15">
        <v>22</v>
      </c>
      <c r="B6" s="15" t="s">
        <v>82</v>
      </c>
      <c r="C6" s="15">
        <v>242.489</v>
      </c>
      <c r="D6" s="15">
        <v>244.634</v>
      </c>
      <c r="E6" s="15">
        <v>0</v>
      </c>
      <c r="F6" s="15">
        <v>0</v>
      </c>
      <c r="G6" s="15">
        <v>0</v>
      </c>
      <c r="H6" s="15">
        <v>1</v>
      </c>
      <c r="I6" s="18">
        <v>0.345</v>
      </c>
      <c r="J6" s="18">
        <v>1.219</v>
      </c>
      <c r="K6" s="19">
        <v>4</v>
      </c>
      <c r="L6" s="19">
        <v>2</v>
      </c>
      <c r="M6" s="19">
        <v>0</v>
      </c>
      <c r="N6" s="19">
        <v>1</v>
      </c>
      <c r="O6" s="19">
        <v>0</v>
      </c>
      <c r="P6" s="19">
        <v>1.756</v>
      </c>
      <c r="Q6" s="19">
        <v>0</v>
      </c>
      <c r="R6" s="19">
        <v>0</v>
      </c>
    </row>
    <row r="7" ht="16.5" spans="1:18">
      <c r="A7" s="15">
        <v>61</v>
      </c>
      <c r="B7" s="15" t="s">
        <v>83</v>
      </c>
      <c r="C7" s="15">
        <v>171.232</v>
      </c>
      <c r="D7" s="15">
        <v>174.591</v>
      </c>
      <c r="E7" s="15">
        <v>0</v>
      </c>
      <c r="F7" s="15">
        <v>0</v>
      </c>
      <c r="G7" s="15">
        <v>0</v>
      </c>
      <c r="H7" s="15">
        <v>1</v>
      </c>
      <c r="I7" s="18">
        <v>0.48</v>
      </c>
      <c r="J7" s="18">
        <v>2.395</v>
      </c>
      <c r="K7" s="19">
        <v>4</v>
      </c>
      <c r="L7" s="19">
        <v>2</v>
      </c>
      <c r="M7" s="19">
        <v>-1</v>
      </c>
      <c r="N7" s="19">
        <v>1</v>
      </c>
      <c r="O7" s="19">
        <v>0</v>
      </c>
      <c r="P7" s="19">
        <v>2.293</v>
      </c>
      <c r="Q7" s="19">
        <v>0</v>
      </c>
      <c r="R7" s="19">
        <v>0</v>
      </c>
    </row>
    <row r="8" ht="16.5" spans="1:18">
      <c r="A8" s="15">
        <v>91</v>
      </c>
      <c r="B8" s="15" t="s">
        <v>84</v>
      </c>
      <c r="C8" s="15">
        <v>8220.066</v>
      </c>
      <c r="D8" s="15">
        <v>11042.75</v>
      </c>
      <c r="E8" s="15">
        <v>0</v>
      </c>
      <c r="F8" s="15">
        <v>0</v>
      </c>
      <c r="G8" s="15">
        <v>0</v>
      </c>
      <c r="H8" s="15">
        <v>1</v>
      </c>
      <c r="I8" s="18">
        <v>1.831</v>
      </c>
      <c r="J8" s="18">
        <v>26.924</v>
      </c>
      <c r="K8" s="19">
        <v>4</v>
      </c>
      <c r="L8" s="19">
        <v>2</v>
      </c>
      <c r="M8" s="19">
        <v>0</v>
      </c>
      <c r="N8" s="19">
        <v>1</v>
      </c>
      <c r="O8" s="19">
        <v>0</v>
      </c>
      <c r="P8" s="19">
        <v>5.508</v>
      </c>
      <c r="Q8" s="19">
        <v>0</v>
      </c>
      <c r="R8" s="19">
        <v>0</v>
      </c>
    </row>
    <row r="9" ht="16.5" spans="1:18">
      <c r="A9" s="15">
        <v>101</v>
      </c>
      <c r="B9" s="15" t="s">
        <v>85</v>
      </c>
      <c r="C9" s="15">
        <v>240.683</v>
      </c>
      <c r="D9" s="15">
        <v>242.681</v>
      </c>
      <c r="E9" s="15">
        <v>0</v>
      </c>
      <c r="F9" s="15">
        <v>0</v>
      </c>
      <c r="G9" s="15">
        <v>0</v>
      </c>
      <c r="H9" s="15">
        <v>1</v>
      </c>
      <c r="I9" s="18">
        <v>0.322</v>
      </c>
      <c r="J9" s="18">
        <v>1.143</v>
      </c>
      <c r="K9" s="19">
        <v>4</v>
      </c>
      <c r="L9" s="19">
        <v>2</v>
      </c>
      <c r="M9" s="19">
        <v>-1</v>
      </c>
      <c r="N9" s="19">
        <v>1</v>
      </c>
      <c r="O9" s="19">
        <v>0</v>
      </c>
      <c r="P9" s="19">
        <v>4.202</v>
      </c>
      <c r="Q9" s="19">
        <v>0</v>
      </c>
      <c r="R9" s="19">
        <v>0</v>
      </c>
    </row>
    <row r="10" ht="16.5" spans="1:18">
      <c r="A10" s="15">
        <v>116</v>
      </c>
      <c r="B10" s="15" t="s">
        <v>86</v>
      </c>
      <c r="C10" s="15">
        <v>191.898</v>
      </c>
      <c r="D10" s="15">
        <v>193.015</v>
      </c>
      <c r="E10" s="15">
        <v>0</v>
      </c>
      <c r="F10" s="15">
        <v>0</v>
      </c>
      <c r="G10" s="15">
        <v>0</v>
      </c>
      <c r="H10" s="15">
        <v>1</v>
      </c>
      <c r="I10" s="18">
        <v>0.196</v>
      </c>
      <c r="J10" s="18">
        <v>0.774</v>
      </c>
      <c r="K10" s="19">
        <v>4</v>
      </c>
      <c r="L10" s="19">
        <v>2</v>
      </c>
      <c r="M10" s="19">
        <v>-1</v>
      </c>
      <c r="N10" s="19">
        <v>1</v>
      </c>
      <c r="O10" s="19">
        <v>0</v>
      </c>
      <c r="P10" s="19">
        <v>4.607</v>
      </c>
      <c r="Q10" s="19">
        <v>0</v>
      </c>
      <c r="R10" s="19">
        <v>0</v>
      </c>
    </row>
    <row r="11" ht="16.5" spans="1:18">
      <c r="A11" s="15">
        <v>131</v>
      </c>
      <c r="B11" s="15" t="s">
        <v>87</v>
      </c>
      <c r="C11" s="15">
        <v>1501.783</v>
      </c>
      <c r="D11" s="15">
        <v>2297.473</v>
      </c>
      <c r="E11" s="15">
        <v>0</v>
      </c>
      <c r="F11" s="15">
        <v>0</v>
      </c>
      <c r="G11" s="15">
        <v>0</v>
      </c>
      <c r="H11" s="15">
        <v>1</v>
      </c>
      <c r="I11" s="18">
        <v>5.374</v>
      </c>
      <c r="J11" s="18">
        <v>38.146</v>
      </c>
      <c r="K11" s="19">
        <v>4</v>
      </c>
      <c r="L11" s="19">
        <v>2</v>
      </c>
      <c r="M11" s="19">
        <v>0</v>
      </c>
      <c r="N11" s="19">
        <v>1</v>
      </c>
      <c r="O11" s="19">
        <v>0</v>
      </c>
      <c r="P11" s="19">
        <v>3.863</v>
      </c>
      <c r="Q11" s="19">
        <v>0</v>
      </c>
      <c r="R11" s="19">
        <v>0</v>
      </c>
    </row>
    <row r="12" ht="16.5" spans="1:18">
      <c r="A12" s="15">
        <v>133</v>
      </c>
      <c r="B12" s="15" t="s">
        <v>88</v>
      </c>
      <c r="C12" s="15">
        <v>3270.703</v>
      </c>
      <c r="D12" s="15">
        <v>4597.057</v>
      </c>
      <c r="E12" s="15">
        <v>0</v>
      </c>
      <c r="F12" s="15">
        <v>0</v>
      </c>
      <c r="G12" s="15">
        <v>0</v>
      </c>
      <c r="H12" s="15">
        <v>1</v>
      </c>
      <c r="I12" s="18">
        <v>1.206</v>
      </c>
      <c r="J12" s="18">
        <v>29.71</v>
      </c>
      <c r="K12" s="19">
        <v>4</v>
      </c>
      <c r="L12" s="19">
        <v>2</v>
      </c>
      <c r="M12" s="19">
        <v>0</v>
      </c>
      <c r="N12" s="19">
        <v>1</v>
      </c>
      <c r="O12" s="19">
        <v>0</v>
      </c>
      <c r="P12" s="19">
        <v>9.612</v>
      </c>
      <c r="Q12" s="19">
        <v>0</v>
      </c>
      <c r="R12" s="19">
        <v>0</v>
      </c>
    </row>
    <row r="13" ht="16.5" spans="1:18">
      <c r="A13" s="15">
        <v>162</v>
      </c>
      <c r="B13" s="15" t="s">
        <v>89</v>
      </c>
      <c r="C13" s="15">
        <v>2188.596</v>
      </c>
      <c r="D13" s="15">
        <v>3164.139</v>
      </c>
      <c r="E13" s="15">
        <v>0</v>
      </c>
      <c r="F13" s="15">
        <v>0</v>
      </c>
      <c r="G13" s="15">
        <v>0</v>
      </c>
      <c r="H13" s="15">
        <v>1</v>
      </c>
      <c r="I13" s="18">
        <v>2.278</v>
      </c>
      <c r="J13" s="18">
        <v>32.407</v>
      </c>
      <c r="K13" s="19">
        <v>4</v>
      </c>
      <c r="L13" s="19">
        <v>0</v>
      </c>
      <c r="M13" s="19">
        <v>0</v>
      </c>
      <c r="N13" s="19">
        <v>1</v>
      </c>
      <c r="O13" s="19">
        <v>0</v>
      </c>
      <c r="P13" s="19">
        <v>2.992</v>
      </c>
      <c r="Q13" s="19">
        <v>0</v>
      </c>
      <c r="R13" s="19">
        <v>0</v>
      </c>
    </row>
    <row r="14" ht="16.5" spans="1:18">
      <c r="A14" s="15">
        <v>685</v>
      </c>
      <c r="B14" s="15" t="s">
        <v>90</v>
      </c>
      <c r="C14" s="15">
        <v>922.491</v>
      </c>
      <c r="D14" s="15">
        <v>1592.878</v>
      </c>
      <c r="E14" s="15">
        <v>0</v>
      </c>
      <c r="F14" s="15">
        <v>0</v>
      </c>
      <c r="G14" s="15">
        <v>0</v>
      </c>
      <c r="H14" s="15">
        <v>1</v>
      </c>
      <c r="I14" s="18">
        <v>0.823</v>
      </c>
      <c r="J14" s="18">
        <v>42.563</v>
      </c>
      <c r="K14" s="19">
        <v>4</v>
      </c>
      <c r="L14" s="19">
        <v>1</v>
      </c>
      <c r="M14" s="19">
        <v>-1</v>
      </c>
      <c r="N14" s="19">
        <v>1</v>
      </c>
      <c r="O14" s="19">
        <v>0</v>
      </c>
      <c r="P14" s="19">
        <v>0.017</v>
      </c>
      <c r="Q14" s="19">
        <v>0</v>
      </c>
      <c r="R14" s="19">
        <v>0</v>
      </c>
    </row>
    <row r="15" ht="16.5" spans="1:18">
      <c r="A15" s="15">
        <v>699</v>
      </c>
      <c r="B15" s="15" t="s">
        <v>91</v>
      </c>
      <c r="C15" s="15">
        <v>544.069</v>
      </c>
      <c r="D15" s="15">
        <v>847.344</v>
      </c>
      <c r="E15" s="15">
        <v>0</v>
      </c>
      <c r="F15" s="15">
        <v>0</v>
      </c>
      <c r="G15" s="15">
        <v>0</v>
      </c>
      <c r="H15" s="15">
        <v>1</v>
      </c>
      <c r="I15" s="18">
        <v>2.408</v>
      </c>
      <c r="J15" s="18">
        <v>37.337</v>
      </c>
      <c r="K15" s="19">
        <v>4</v>
      </c>
      <c r="L15" s="19">
        <v>2</v>
      </c>
      <c r="M15" s="19">
        <v>0</v>
      </c>
      <c r="N15" s="19">
        <v>1</v>
      </c>
      <c r="O15" s="19">
        <v>0</v>
      </c>
      <c r="P15" s="19">
        <v>0.004</v>
      </c>
      <c r="Q15" s="19">
        <v>0</v>
      </c>
      <c r="R15" s="19">
        <v>0</v>
      </c>
    </row>
    <row r="16" ht="16.5" spans="1:18">
      <c r="A16" s="15">
        <v>852</v>
      </c>
      <c r="B16" s="15" t="s">
        <v>92</v>
      </c>
      <c r="C16" s="15">
        <v>4346.468</v>
      </c>
      <c r="D16" s="15">
        <v>6162.946</v>
      </c>
      <c r="E16" s="15">
        <v>0</v>
      </c>
      <c r="F16" s="15">
        <v>0</v>
      </c>
      <c r="G16" s="15">
        <v>0</v>
      </c>
      <c r="H16" s="15">
        <v>1</v>
      </c>
      <c r="I16" s="18">
        <v>0.677</v>
      </c>
      <c r="J16" s="18">
        <v>29.952</v>
      </c>
      <c r="K16" s="19">
        <v>3</v>
      </c>
      <c r="L16" s="19">
        <v>2</v>
      </c>
      <c r="M16" s="19">
        <v>-1</v>
      </c>
      <c r="N16" s="19">
        <v>1</v>
      </c>
      <c r="O16" s="19">
        <v>0</v>
      </c>
      <c r="P16" s="19">
        <v>6.746</v>
      </c>
      <c r="Q16" s="19">
        <v>1</v>
      </c>
      <c r="R16" s="19">
        <v>0</v>
      </c>
    </row>
    <row r="17" ht="16.5" spans="1:18">
      <c r="A17" s="15">
        <v>865</v>
      </c>
      <c r="B17" s="15" t="s">
        <v>93</v>
      </c>
      <c r="C17" s="15">
        <v>1069.131</v>
      </c>
      <c r="D17" s="15">
        <v>1406.691</v>
      </c>
      <c r="E17" s="15">
        <v>0</v>
      </c>
      <c r="F17" s="15">
        <v>0</v>
      </c>
      <c r="G17" s="15">
        <v>0</v>
      </c>
      <c r="H17" s="15">
        <v>1</v>
      </c>
      <c r="I17" s="18">
        <v>0.567</v>
      </c>
      <c r="J17" s="18">
        <v>24.427</v>
      </c>
      <c r="K17" s="19">
        <v>3</v>
      </c>
      <c r="L17" s="19">
        <v>2</v>
      </c>
      <c r="M17" s="19">
        <v>0</v>
      </c>
      <c r="N17" s="19">
        <v>0</v>
      </c>
      <c r="O17" s="19">
        <v>0</v>
      </c>
      <c r="P17" s="19">
        <v>3.687</v>
      </c>
      <c r="Q17" s="19">
        <v>0</v>
      </c>
      <c r="R17" s="19">
        <v>0</v>
      </c>
    </row>
    <row r="18" ht="16.5" spans="1:18">
      <c r="A18" s="15">
        <v>923</v>
      </c>
      <c r="B18" s="15" t="s">
        <v>94</v>
      </c>
      <c r="C18" s="15">
        <v>243.23</v>
      </c>
      <c r="D18" s="15">
        <v>245.184</v>
      </c>
      <c r="E18" s="15">
        <v>0</v>
      </c>
      <c r="F18" s="15">
        <v>0</v>
      </c>
      <c r="G18" s="15">
        <v>0</v>
      </c>
      <c r="H18" s="15">
        <v>1</v>
      </c>
      <c r="I18" s="18">
        <v>0.337</v>
      </c>
      <c r="J18" s="18">
        <v>1.131</v>
      </c>
      <c r="K18" s="19">
        <v>4</v>
      </c>
      <c r="L18" s="19">
        <v>2</v>
      </c>
      <c r="M18" s="19">
        <v>0</v>
      </c>
      <c r="N18" s="19">
        <v>1</v>
      </c>
      <c r="O18" s="19">
        <v>0</v>
      </c>
      <c r="P18" s="19">
        <v>2.507</v>
      </c>
      <c r="Q18" s="19">
        <v>0</v>
      </c>
      <c r="R18" s="19">
        <v>0</v>
      </c>
    </row>
    <row r="19" ht="16.5" spans="1:18">
      <c r="A19" s="15">
        <v>399010</v>
      </c>
      <c r="B19" s="15" t="s">
        <v>95</v>
      </c>
      <c r="C19" s="15">
        <v>4814.687</v>
      </c>
      <c r="D19" s="15">
        <v>7018.189</v>
      </c>
      <c r="E19" s="15">
        <v>0</v>
      </c>
      <c r="F19" s="15">
        <v>0</v>
      </c>
      <c r="G19" s="15">
        <v>0</v>
      </c>
      <c r="H19" s="15">
        <v>1</v>
      </c>
      <c r="I19" s="18">
        <v>3.048</v>
      </c>
      <c r="J19" s="18">
        <v>33.488</v>
      </c>
      <c r="K19" s="19">
        <v>4</v>
      </c>
      <c r="L19" s="19">
        <v>2</v>
      </c>
      <c r="M19" s="19">
        <v>0</v>
      </c>
      <c r="N19" s="19">
        <v>1</v>
      </c>
      <c r="O19" s="19">
        <v>0</v>
      </c>
      <c r="P19" s="19">
        <v>10.206</v>
      </c>
      <c r="Q19" s="19">
        <v>0</v>
      </c>
      <c r="R19" s="19">
        <v>0</v>
      </c>
    </row>
    <row r="20" ht="16.5" spans="1:18">
      <c r="A20" s="15">
        <v>399015</v>
      </c>
      <c r="B20" s="15" t="s">
        <v>96</v>
      </c>
      <c r="C20" s="15">
        <v>1607.369</v>
      </c>
      <c r="D20" s="15">
        <v>2361.632</v>
      </c>
      <c r="E20" s="15">
        <v>0</v>
      </c>
      <c r="F20" s="15">
        <v>0</v>
      </c>
      <c r="G20" s="15">
        <v>0</v>
      </c>
      <c r="H20" s="15">
        <v>1</v>
      </c>
      <c r="I20" s="18">
        <v>3.878</v>
      </c>
      <c r="J20" s="18">
        <v>34.577</v>
      </c>
      <c r="K20" s="19">
        <v>4</v>
      </c>
      <c r="L20" s="19">
        <v>2</v>
      </c>
      <c r="M20" s="19">
        <v>0</v>
      </c>
      <c r="N20" s="19">
        <v>1</v>
      </c>
      <c r="O20" s="19">
        <v>1</v>
      </c>
      <c r="P20" s="19">
        <v>1.769</v>
      </c>
      <c r="Q20" s="19">
        <v>0</v>
      </c>
      <c r="R20" s="19">
        <v>0</v>
      </c>
    </row>
    <row r="21" ht="16.5" spans="1:18">
      <c r="A21" s="15">
        <v>399017</v>
      </c>
      <c r="B21" s="15" t="s">
        <v>97</v>
      </c>
      <c r="C21" s="15">
        <v>2620.584</v>
      </c>
      <c r="D21" s="15">
        <v>3540.812</v>
      </c>
      <c r="E21" s="15">
        <v>0</v>
      </c>
      <c r="F21" s="15">
        <v>0</v>
      </c>
      <c r="G21" s="15">
        <v>0</v>
      </c>
      <c r="H21" s="15">
        <v>1</v>
      </c>
      <c r="I21" s="18">
        <v>0.412</v>
      </c>
      <c r="J21" s="18">
        <v>26.294</v>
      </c>
      <c r="K21" s="19">
        <v>4</v>
      </c>
      <c r="L21" s="19">
        <v>2</v>
      </c>
      <c r="M21" s="19">
        <v>0</v>
      </c>
      <c r="N21" s="19">
        <v>1</v>
      </c>
      <c r="O21" s="19">
        <v>0</v>
      </c>
      <c r="P21" s="19">
        <v>-1.652</v>
      </c>
      <c r="Q21" s="19">
        <v>0</v>
      </c>
      <c r="R21" s="19">
        <v>0</v>
      </c>
    </row>
    <row r="22" ht="16.5" spans="1:18">
      <c r="A22" s="15">
        <v>399019</v>
      </c>
      <c r="B22" s="15" t="s">
        <v>98</v>
      </c>
      <c r="C22" s="15">
        <v>2279.339</v>
      </c>
      <c r="D22" s="15">
        <v>3652.963</v>
      </c>
      <c r="E22" s="15">
        <v>0</v>
      </c>
      <c r="F22" s="15">
        <v>0</v>
      </c>
      <c r="G22" s="15">
        <v>0</v>
      </c>
      <c r="H22" s="15">
        <v>1</v>
      </c>
      <c r="I22" s="18">
        <v>3.496</v>
      </c>
      <c r="J22" s="18">
        <v>39.785</v>
      </c>
      <c r="K22" s="19">
        <v>4</v>
      </c>
      <c r="L22" s="19">
        <v>2</v>
      </c>
      <c r="M22" s="19">
        <v>0</v>
      </c>
      <c r="N22" s="19">
        <v>1</v>
      </c>
      <c r="O22" s="19">
        <v>1</v>
      </c>
      <c r="P22" s="19">
        <v>1.692</v>
      </c>
      <c r="Q22" s="19">
        <v>0</v>
      </c>
      <c r="R22" s="19">
        <v>0</v>
      </c>
    </row>
    <row r="23" ht="16.5" spans="1:18">
      <c r="A23" s="15">
        <v>399020</v>
      </c>
      <c r="B23" s="15" t="s">
        <v>99</v>
      </c>
      <c r="C23" s="15">
        <v>912.397</v>
      </c>
      <c r="D23" s="15">
        <v>1395.742</v>
      </c>
      <c r="E23" s="15">
        <v>0</v>
      </c>
      <c r="F23" s="15">
        <v>0</v>
      </c>
      <c r="G23" s="15">
        <v>0</v>
      </c>
      <c r="H23" s="15">
        <v>1</v>
      </c>
      <c r="I23" s="18">
        <v>3.827</v>
      </c>
      <c r="J23" s="18">
        <v>37.132</v>
      </c>
      <c r="K23" s="19">
        <v>4</v>
      </c>
      <c r="L23" s="19">
        <v>0</v>
      </c>
      <c r="M23" s="19">
        <v>0</v>
      </c>
      <c r="N23" s="19">
        <v>1</v>
      </c>
      <c r="O23" s="19">
        <v>0</v>
      </c>
      <c r="P23" s="19">
        <v>0.008</v>
      </c>
      <c r="Q23" s="19">
        <v>0</v>
      </c>
      <c r="R23" s="19">
        <v>0</v>
      </c>
    </row>
    <row r="24" ht="16.5" spans="1:18">
      <c r="A24" s="15">
        <v>399101</v>
      </c>
      <c r="B24" s="15" t="s">
        <v>100</v>
      </c>
      <c r="C24" s="15">
        <v>8467.32</v>
      </c>
      <c r="D24" s="15">
        <v>11353.351</v>
      </c>
      <c r="E24" s="15">
        <v>0</v>
      </c>
      <c r="F24" s="15">
        <v>0</v>
      </c>
      <c r="G24" s="15">
        <v>0</v>
      </c>
      <c r="H24" s="15">
        <v>1</v>
      </c>
      <c r="I24" s="18">
        <v>0.143</v>
      </c>
      <c r="J24" s="18">
        <v>25.527</v>
      </c>
      <c r="K24" s="19">
        <v>4</v>
      </c>
      <c r="L24" s="19">
        <v>2</v>
      </c>
      <c r="M24" s="19">
        <v>0</v>
      </c>
      <c r="N24" s="19">
        <v>1</v>
      </c>
      <c r="O24" s="19">
        <v>0</v>
      </c>
      <c r="P24" s="19">
        <v>4.532</v>
      </c>
      <c r="Q24" s="19">
        <v>0</v>
      </c>
      <c r="R24" s="19">
        <v>0</v>
      </c>
    </row>
    <row r="25" ht="16.5" spans="1:18">
      <c r="A25" s="15">
        <v>399235</v>
      </c>
      <c r="B25" s="15" t="s">
        <v>101</v>
      </c>
      <c r="C25" s="15">
        <v>668.155</v>
      </c>
      <c r="D25" s="15">
        <v>967.404</v>
      </c>
      <c r="E25" s="15">
        <v>0</v>
      </c>
      <c r="F25" s="15">
        <v>0</v>
      </c>
      <c r="G25" s="15">
        <v>0</v>
      </c>
      <c r="H25" s="15">
        <v>1</v>
      </c>
      <c r="I25" s="18">
        <v>7.311</v>
      </c>
      <c r="J25" s="18">
        <v>35.982</v>
      </c>
      <c r="K25" s="19">
        <v>1</v>
      </c>
      <c r="L25" s="19">
        <v>0</v>
      </c>
      <c r="M25" s="19">
        <v>0</v>
      </c>
      <c r="N25" s="19">
        <v>0</v>
      </c>
      <c r="O25" s="19">
        <v>0</v>
      </c>
      <c r="P25" s="19">
        <v>10.969</v>
      </c>
      <c r="Q25" s="19">
        <v>0</v>
      </c>
      <c r="R25" s="19">
        <v>1</v>
      </c>
    </row>
    <row r="26" ht="16.5" spans="1:18">
      <c r="A26" s="15">
        <v>399236</v>
      </c>
      <c r="B26" s="15" t="s">
        <v>102</v>
      </c>
      <c r="C26" s="15">
        <v>905.813</v>
      </c>
      <c r="D26" s="15">
        <v>1280.135</v>
      </c>
      <c r="E26" s="15">
        <v>0</v>
      </c>
      <c r="F26" s="15">
        <v>0</v>
      </c>
      <c r="G26" s="15">
        <v>0</v>
      </c>
      <c r="H26" s="15">
        <v>1</v>
      </c>
      <c r="I26" s="18">
        <v>7.258</v>
      </c>
      <c r="J26" s="18">
        <v>34.376</v>
      </c>
      <c r="K26" s="19">
        <v>3</v>
      </c>
      <c r="L26" s="19">
        <v>2</v>
      </c>
      <c r="M26" s="19">
        <v>-1</v>
      </c>
      <c r="N26" s="19">
        <v>1</v>
      </c>
      <c r="O26" s="19">
        <v>0</v>
      </c>
      <c r="P26" s="19">
        <v>0.216</v>
      </c>
      <c r="Q26" s="19">
        <v>0</v>
      </c>
      <c r="R26" s="19">
        <v>0</v>
      </c>
    </row>
    <row r="27" ht="16.5" spans="1:18">
      <c r="A27" s="15">
        <v>399238</v>
      </c>
      <c r="B27" s="15" t="s">
        <v>103</v>
      </c>
      <c r="C27" s="15">
        <v>1015.422</v>
      </c>
      <c r="D27" s="15">
        <v>1516.022</v>
      </c>
      <c r="E27" s="15">
        <v>0</v>
      </c>
      <c r="F27" s="15">
        <v>0</v>
      </c>
      <c r="G27" s="15">
        <v>0</v>
      </c>
      <c r="H27" s="15">
        <v>1</v>
      </c>
      <c r="I27" s="18">
        <v>5.293</v>
      </c>
      <c r="J27" s="18">
        <v>36.566</v>
      </c>
      <c r="K27" s="19">
        <v>3</v>
      </c>
      <c r="L27" s="19">
        <v>1</v>
      </c>
      <c r="M27" s="19">
        <v>0</v>
      </c>
      <c r="N27" s="19">
        <v>0</v>
      </c>
      <c r="O27" s="19">
        <v>0</v>
      </c>
      <c r="P27" s="19">
        <v>1.432</v>
      </c>
      <c r="Q27" s="19">
        <v>0</v>
      </c>
      <c r="R27" s="19">
        <v>0</v>
      </c>
    </row>
    <row r="28" ht="16.5" spans="1:18">
      <c r="A28" s="15">
        <v>399239</v>
      </c>
      <c r="B28" s="15" t="s">
        <v>104</v>
      </c>
      <c r="C28" s="15">
        <v>1065.941</v>
      </c>
      <c r="D28" s="15">
        <v>1737.593</v>
      </c>
      <c r="E28" s="15">
        <v>0</v>
      </c>
      <c r="F28" s="15">
        <v>0</v>
      </c>
      <c r="G28" s="15">
        <v>0</v>
      </c>
      <c r="H28" s="15">
        <v>1</v>
      </c>
      <c r="I28" s="18">
        <v>6.434</v>
      </c>
      <c r="J28" s="18">
        <v>42.601</v>
      </c>
      <c r="K28" s="19">
        <v>4</v>
      </c>
      <c r="L28" s="19">
        <v>2</v>
      </c>
      <c r="M28" s="19">
        <v>0</v>
      </c>
      <c r="N28" s="19">
        <v>1</v>
      </c>
      <c r="O28" s="19">
        <v>0</v>
      </c>
      <c r="P28" s="19">
        <v>8.648</v>
      </c>
      <c r="Q28" s="19">
        <v>0</v>
      </c>
      <c r="R28" s="19">
        <v>0</v>
      </c>
    </row>
    <row r="29" ht="16.5" spans="1:18">
      <c r="A29" s="15">
        <v>399240</v>
      </c>
      <c r="B29" s="15" t="s">
        <v>105</v>
      </c>
      <c r="C29" s="15">
        <v>914.122</v>
      </c>
      <c r="D29" s="15">
        <v>1534.187</v>
      </c>
      <c r="E29" s="15">
        <v>0</v>
      </c>
      <c r="F29" s="15">
        <v>0</v>
      </c>
      <c r="G29" s="15">
        <v>0</v>
      </c>
      <c r="H29" s="15">
        <v>1</v>
      </c>
      <c r="I29" s="18">
        <v>1.142</v>
      </c>
      <c r="J29" s="18">
        <v>41.097</v>
      </c>
      <c r="K29" s="19">
        <v>3</v>
      </c>
      <c r="L29" s="19">
        <v>0</v>
      </c>
      <c r="M29" s="19">
        <v>0</v>
      </c>
      <c r="N29" s="19">
        <v>1</v>
      </c>
      <c r="O29" s="19">
        <v>0</v>
      </c>
      <c r="P29" s="19">
        <v>0.599</v>
      </c>
      <c r="Q29" s="19">
        <v>0</v>
      </c>
      <c r="R29" s="19">
        <v>0</v>
      </c>
    </row>
    <row r="30" ht="16.5" spans="1:18">
      <c r="A30" s="15">
        <v>399242</v>
      </c>
      <c r="B30" s="15" t="s">
        <v>106</v>
      </c>
      <c r="C30" s="15">
        <v>769.088</v>
      </c>
      <c r="D30" s="15">
        <v>1139.586</v>
      </c>
      <c r="E30" s="15">
        <v>0</v>
      </c>
      <c r="F30" s="15">
        <v>0</v>
      </c>
      <c r="G30" s="15">
        <v>0</v>
      </c>
      <c r="H30" s="15">
        <v>1</v>
      </c>
      <c r="I30" s="18">
        <v>11.463</v>
      </c>
      <c r="J30" s="18">
        <v>40.248</v>
      </c>
      <c r="K30" s="19">
        <v>4</v>
      </c>
      <c r="L30" s="19">
        <v>2</v>
      </c>
      <c r="M30" s="19">
        <v>0</v>
      </c>
      <c r="N30" s="19">
        <v>1</v>
      </c>
      <c r="O30" s="19">
        <v>0</v>
      </c>
      <c r="P30" s="19">
        <v>5.052</v>
      </c>
      <c r="Q30" s="19">
        <v>1</v>
      </c>
      <c r="R30" s="19">
        <v>0</v>
      </c>
    </row>
    <row r="31" ht="16.5" spans="1:18">
      <c r="A31" s="15">
        <v>399244</v>
      </c>
      <c r="B31" s="15" t="s">
        <v>107</v>
      </c>
      <c r="C31" s="15">
        <v>380.425</v>
      </c>
      <c r="D31" s="15">
        <v>555.757</v>
      </c>
      <c r="E31" s="15">
        <v>0</v>
      </c>
      <c r="F31" s="15">
        <v>0</v>
      </c>
      <c r="G31" s="15">
        <v>0</v>
      </c>
      <c r="H31" s="15">
        <v>1</v>
      </c>
      <c r="I31" s="18">
        <v>4.98</v>
      </c>
      <c r="J31" s="18">
        <v>34.957</v>
      </c>
      <c r="K31" s="19">
        <v>2</v>
      </c>
      <c r="L31" s="19">
        <v>0</v>
      </c>
      <c r="M31" s="19">
        <v>0</v>
      </c>
      <c r="N31" s="19">
        <v>0</v>
      </c>
      <c r="O31" s="19">
        <v>0</v>
      </c>
      <c r="P31" s="19">
        <v>9.36</v>
      </c>
      <c r="Q31" s="19">
        <v>0</v>
      </c>
      <c r="R31" s="19">
        <v>1</v>
      </c>
    </row>
    <row r="32" ht="16.5" spans="1:18">
      <c r="A32" s="15">
        <v>399249</v>
      </c>
      <c r="B32" s="15" t="s">
        <v>108</v>
      </c>
      <c r="C32" s="15">
        <v>1174.369</v>
      </c>
      <c r="D32" s="15">
        <v>1999.673</v>
      </c>
      <c r="E32" s="15">
        <v>0</v>
      </c>
      <c r="F32" s="15">
        <v>0</v>
      </c>
      <c r="G32" s="15">
        <v>0</v>
      </c>
      <c r="H32" s="15">
        <v>1</v>
      </c>
      <c r="I32" s="18">
        <v>33.729</v>
      </c>
      <c r="J32" s="18">
        <v>61.08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1.665</v>
      </c>
      <c r="Q32" s="19">
        <v>0</v>
      </c>
      <c r="R32" s="19">
        <v>0</v>
      </c>
    </row>
    <row r="33" ht="16.5" spans="1:18">
      <c r="A33" s="15">
        <v>399264</v>
      </c>
      <c r="B33" s="15" t="s">
        <v>109</v>
      </c>
      <c r="C33" s="15">
        <v>803.701</v>
      </c>
      <c r="D33" s="15">
        <v>1441.822</v>
      </c>
      <c r="E33" s="15">
        <v>0</v>
      </c>
      <c r="F33" s="15">
        <v>0</v>
      </c>
      <c r="G33" s="15">
        <v>0</v>
      </c>
      <c r="H33" s="15">
        <v>1</v>
      </c>
      <c r="I33" s="18">
        <v>0.494</v>
      </c>
      <c r="J33" s="18">
        <v>44.533</v>
      </c>
      <c r="K33" s="19">
        <v>4</v>
      </c>
      <c r="L33" s="19">
        <v>2</v>
      </c>
      <c r="M33" s="19">
        <v>0</v>
      </c>
      <c r="N33" s="19">
        <v>1</v>
      </c>
      <c r="O33" s="19">
        <v>0</v>
      </c>
      <c r="P33" s="19">
        <v>1.656</v>
      </c>
      <c r="Q33" s="19">
        <v>1</v>
      </c>
      <c r="R33" s="19">
        <v>0</v>
      </c>
    </row>
    <row r="34" ht="16.5" spans="1:18">
      <c r="A34" s="15">
        <v>399282</v>
      </c>
      <c r="B34" s="15" t="s">
        <v>110</v>
      </c>
      <c r="C34" s="15">
        <v>2664.414</v>
      </c>
      <c r="D34" s="15">
        <v>4376.298</v>
      </c>
      <c r="E34" s="15">
        <v>0</v>
      </c>
      <c r="F34" s="15">
        <v>0</v>
      </c>
      <c r="G34" s="15">
        <v>0</v>
      </c>
      <c r="H34" s="15">
        <v>1</v>
      </c>
      <c r="I34" s="18">
        <v>3.979</v>
      </c>
      <c r="J34" s="18">
        <v>41.54</v>
      </c>
      <c r="K34" s="19">
        <v>4</v>
      </c>
      <c r="L34" s="19">
        <v>2</v>
      </c>
      <c r="M34" s="19">
        <v>0</v>
      </c>
      <c r="N34" s="19">
        <v>1</v>
      </c>
      <c r="O34" s="19">
        <v>0</v>
      </c>
      <c r="P34" s="19">
        <v>2.332</v>
      </c>
      <c r="Q34" s="19">
        <v>0</v>
      </c>
      <c r="R34" s="19">
        <v>0</v>
      </c>
    </row>
    <row r="35" ht="16.5" spans="1:18">
      <c r="A35" s="15">
        <v>399283</v>
      </c>
      <c r="B35" s="15" t="s">
        <v>111</v>
      </c>
      <c r="C35" s="15">
        <v>2284.896</v>
      </c>
      <c r="D35" s="15">
        <v>3228.055</v>
      </c>
      <c r="E35" s="15">
        <v>0</v>
      </c>
      <c r="F35" s="15">
        <v>0</v>
      </c>
      <c r="G35" s="15">
        <v>0</v>
      </c>
      <c r="H35" s="15">
        <v>1</v>
      </c>
      <c r="I35" s="18">
        <v>4.044</v>
      </c>
      <c r="J35" s="18">
        <v>32.08</v>
      </c>
      <c r="K35" s="19">
        <v>4</v>
      </c>
      <c r="L35" s="19">
        <v>2</v>
      </c>
      <c r="M35" s="19">
        <v>0</v>
      </c>
      <c r="N35" s="19">
        <v>1</v>
      </c>
      <c r="O35" s="19">
        <v>0</v>
      </c>
      <c r="P35" s="19">
        <v>8.511</v>
      </c>
      <c r="Q35" s="19">
        <v>0</v>
      </c>
      <c r="R35" s="19">
        <v>0</v>
      </c>
    </row>
    <row r="36" ht="16.5" spans="1:18">
      <c r="A36" s="15">
        <v>399284</v>
      </c>
      <c r="B36" s="15" t="s">
        <v>112</v>
      </c>
      <c r="C36" s="15">
        <v>2218.009</v>
      </c>
      <c r="D36" s="15">
        <v>3307.153</v>
      </c>
      <c r="E36" s="15">
        <v>0</v>
      </c>
      <c r="F36" s="15">
        <v>0</v>
      </c>
      <c r="G36" s="15">
        <v>0</v>
      </c>
      <c r="H36" s="15">
        <v>1</v>
      </c>
      <c r="I36" s="18">
        <v>0.887</v>
      </c>
      <c r="J36" s="18">
        <v>33.528</v>
      </c>
      <c r="K36" s="19">
        <v>3</v>
      </c>
      <c r="L36" s="19">
        <v>0</v>
      </c>
      <c r="M36" s="19">
        <v>0</v>
      </c>
      <c r="N36" s="19">
        <v>0</v>
      </c>
      <c r="O36" s="19">
        <v>0</v>
      </c>
      <c r="P36" s="19">
        <v>-1.151</v>
      </c>
      <c r="Q36" s="19">
        <v>0</v>
      </c>
      <c r="R36" s="19">
        <v>0</v>
      </c>
    </row>
    <row r="37" ht="16.5" spans="1:18">
      <c r="A37" s="15">
        <v>399286</v>
      </c>
      <c r="B37" s="15" t="s">
        <v>113</v>
      </c>
      <c r="C37" s="15">
        <v>2211.895</v>
      </c>
      <c r="D37" s="15">
        <v>3461.384</v>
      </c>
      <c r="E37" s="15">
        <v>0</v>
      </c>
      <c r="F37" s="15">
        <v>0</v>
      </c>
      <c r="G37" s="15">
        <v>0</v>
      </c>
      <c r="H37" s="15">
        <v>1</v>
      </c>
      <c r="I37" s="18">
        <v>6.288</v>
      </c>
      <c r="J37" s="18">
        <v>40.116</v>
      </c>
      <c r="K37" s="19">
        <v>4</v>
      </c>
      <c r="L37" s="19">
        <v>2</v>
      </c>
      <c r="M37" s="19">
        <v>0</v>
      </c>
      <c r="N37" s="19">
        <v>1</v>
      </c>
      <c r="O37" s="19">
        <v>0</v>
      </c>
      <c r="P37" s="19">
        <v>10.149</v>
      </c>
      <c r="Q37" s="19">
        <v>0</v>
      </c>
      <c r="R37" s="19">
        <v>0</v>
      </c>
    </row>
    <row r="38" ht="16.5" spans="1:18">
      <c r="A38" s="15">
        <v>399289</v>
      </c>
      <c r="B38" s="15" t="s">
        <v>114</v>
      </c>
      <c r="C38" s="15">
        <v>115.272</v>
      </c>
      <c r="D38" s="15">
        <v>116.677</v>
      </c>
      <c r="E38" s="15">
        <v>0</v>
      </c>
      <c r="F38" s="15">
        <v>0</v>
      </c>
      <c r="G38" s="15">
        <v>0</v>
      </c>
      <c r="H38" s="15">
        <v>1</v>
      </c>
      <c r="I38" s="18">
        <v>0.393</v>
      </c>
      <c r="J38" s="18">
        <v>1.592</v>
      </c>
      <c r="K38" s="19">
        <v>3</v>
      </c>
      <c r="L38" s="19">
        <v>0</v>
      </c>
      <c r="M38" s="19">
        <v>0</v>
      </c>
      <c r="N38" s="19">
        <v>0</v>
      </c>
      <c r="O38" s="19">
        <v>0</v>
      </c>
      <c r="P38" s="19">
        <v>-8.548</v>
      </c>
      <c r="Q38" s="19">
        <v>0</v>
      </c>
      <c r="R38" s="19">
        <v>0</v>
      </c>
    </row>
    <row r="39" ht="16.5" spans="1:18">
      <c r="A39" s="15">
        <v>399292</v>
      </c>
      <c r="B39" s="15" t="s">
        <v>115</v>
      </c>
      <c r="C39" s="15">
        <v>706.485</v>
      </c>
      <c r="D39" s="15">
        <v>1054.466</v>
      </c>
      <c r="E39" s="15">
        <v>0</v>
      </c>
      <c r="F39" s="15">
        <v>0</v>
      </c>
      <c r="G39" s="15">
        <v>0</v>
      </c>
      <c r="H39" s="15">
        <v>1</v>
      </c>
      <c r="I39" s="18">
        <v>4.862</v>
      </c>
      <c r="J39" s="18">
        <v>36.258</v>
      </c>
      <c r="K39" s="19">
        <v>4</v>
      </c>
      <c r="L39" s="19">
        <v>0</v>
      </c>
      <c r="M39" s="19">
        <v>-1</v>
      </c>
      <c r="N39" s="19">
        <v>1</v>
      </c>
      <c r="O39" s="19">
        <v>0</v>
      </c>
      <c r="P39" s="19">
        <v>0.932</v>
      </c>
      <c r="Q39" s="19">
        <v>0</v>
      </c>
      <c r="R39" s="19">
        <v>0</v>
      </c>
    </row>
    <row r="40" ht="16.5" spans="1:18">
      <c r="A40" s="15">
        <v>399297</v>
      </c>
      <c r="B40" s="15" t="s">
        <v>116</v>
      </c>
      <c r="C40" s="15">
        <v>3389.87</v>
      </c>
      <c r="D40" s="15">
        <v>4719.748</v>
      </c>
      <c r="E40" s="15">
        <v>0</v>
      </c>
      <c r="F40" s="15">
        <v>0</v>
      </c>
      <c r="G40" s="15">
        <v>0</v>
      </c>
      <c r="H40" s="15">
        <v>1</v>
      </c>
      <c r="I40" s="18">
        <v>5.167</v>
      </c>
      <c r="J40" s="18">
        <v>31.888</v>
      </c>
      <c r="K40" s="19">
        <v>2</v>
      </c>
      <c r="L40" s="19">
        <v>2</v>
      </c>
      <c r="M40" s="19">
        <v>0</v>
      </c>
      <c r="N40" s="19">
        <v>0</v>
      </c>
      <c r="O40" s="19">
        <v>0</v>
      </c>
      <c r="P40" s="19">
        <v>7.228</v>
      </c>
      <c r="Q40" s="19">
        <v>0</v>
      </c>
      <c r="R40" s="19">
        <v>1</v>
      </c>
    </row>
    <row r="41" ht="16.5" spans="1:18">
      <c r="A41" s="15">
        <v>399298</v>
      </c>
      <c r="B41" s="15" t="s">
        <v>117</v>
      </c>
      <c r="C41" s="15">
        <v>204.783</v>
      </c>
      <c r="D41" s="15">
        <v>206.148</v>
      </c>
      <c r="E41" s="15">
        <v>0</v>
      </c>
      <c r="F41" s="15">
        <v>0</v>
      </c>
      <c r="G41" s="15">
        <v>0</v>
      </c>
      <c r="H41" s="15">
        <v>1</v>
      </c>
      <c r="I41" s="18">
        <v>0.324</v>
      </c>
      <c r="J41" s="18">
        <v>0.984</v>
      </c>
      <c r="K41" s="19">
        <v>4</v>
      </c>
      <c r="L41" s="19">
        <v>2</v>
      </c>
      <c r="M41" s="19">
        <v>0</v>
      </c>
      <c r="N41" s="19">
        <v>1</v>
      </c>
      <c r="O41" s="19">
        <v>0</v>
      </c>
      <c r="P41" s="19">
        <v>2.96</v>
      </c>
      <c r="Q41" s="19">
        <v>0</v>
      </c>
      <c r="R41" s="19">
        <v>0</v>
      </c>
    </row>
    <row r="42" ht="16.5" spans="1:18">
      <c r="A42" s="15">
        <v>399299</v>
      </c>
      <c r="B42" s="15" t="s">
        <v>118</v>
      </c>
      <c r="C42" s="15">
        <v>236.311</v>
      </c>
      <c r="D42" s="15">
        <v>237.639</v>
      </c>
      <c r="E42" s="15">
        <v>0</v>
      </c>
      <c r="F42" s="15">
        <v>0</v>
      </c>
      <c r="G42" s="15">
        <v>0</v>
      </c>
      <c r="H42" s="15">
        <v>1</v>
      </c>
      <c r="I42" s="18">
        <v>0.343</v>
      </c>
      <c r="J42" s="18">
        <v>0.9</v>
      </c>
      <c r="K42" s="19">
        <v>4</v>
      </c>
      <c r="L42" s="19">
        <v>2</v>
      </c>
      <c r="M42" s="19">
        <v>0</v>
      </c>
      <c r="N42" s="19">
        <v>0</v>
      </c>
      <c r="O42" s="19">
        <v>0</v>
      </c>
      <c r="P42" s="19">
        <v>3.489</v>
      </c>
      <c r="Q42" s="19">
        <v>0</v>
      </c>
      <c r="R42" s="19">
        <v>0</v>
      </c>
    </row>
    <row r="43" ht="16.5" spans="1:18">
      <c r="A43" s="15">
        <v>399301</v>
      </c>
      <c r="B43" s="15" t="s">
        <v>119</v>
      </c>
      <c r="C43" s="15">
        <v>208.478</v>
      </c>
      <c r="D43" s="15">
        <v>209.868</v>
      </c>
      <c r="E43" s="15">
        <v>0</v>
      </c>
      <c r="F43" s="15">
        <v>0</v>
      </c>
      <c r="G43" s="15">
        <v>0</v>
      </c>
      <c r="H43" s="15">
        <v>1</v>
      </c>
      <c r="I43" s="18">
        <v>0.324</v>
      </c>
      <c r="J43" s="18">
        <v>0.985</v>
      </c>
      <c r="K43" s="19">
        <v>4</v>
      </c>
      <c r="L43" s="19">
        <v>2</v>
      </c>
      <c r="M43" s="19">
        <v>0</v>
      </c>
      <c r="N43" s="19">
        <v>1</v>
      </c>
      <c r="O43" s="19">
        <v>0</v>
      </c>
      <c r="P43" s="19">
        <v>2.824</v>
      </c>
      <c r="Q43" s="19">
        <v>0</v>
      </c>
      <c r="R43" s="19">
        <v>0</v>
      </c>
    </row>
    <row r="44" ht="16.5" spans="1:18">
      <c r="A44" s="15">
        <v>399302</v>
      </c>
      <c r="B44" s="15" t="s">
        <v>120</v>
      </c>
      <c r="C44" s="15">
        <v>212.835</v>
      </c>
      <c r="D44" s="15">
        <v>214.064</v>
      </c>
      <c r="E44" s="15">
        <v>0</v>
      </c>
      <c r="F44" s="15">
        <v>0</v>
      </c>
      <c r="G44" s="15">
        <v>0</v>
      </c>
      <c r="H44" s="15">
        <v>1</v>
      </c>
      <c r="I44" s="18">
        <v>0.231</v>
      </c>
      <c r="J44" s="18">
        <v>0.804</v>
      </c>
      <c r="K44" s="19">
        <v>4</v>
      </c>
      <c r="L44" s="19">
        <v>2</v>
      </c>
      <c r="M44" s="19">
        <v>0</v>
      </c>
      <c r="N44" s="19">
        <v>1</v>
      </c>
      <c r="O44" s="19">
        <v>0</v>
      </c>
      <c r="P44" s="19">
        <v>2.741</v>
      </c>
      <c r="Q44" s="19">
        <v>0</v>
      </c>
      <c r="R44" s="19">
        <v>0</v>
      </c>
    </row>
    <row r="45" ht="16.5" spans="1:18">
      <c r="A45" s="15">
        <v>399303</v>
      </c>
      <c r="B45" s="15" t="s">
        <v>121</v>
      </c>
      <c r="C45" s="15">
        <v>5407.526</v>
      </c>
      <c r="D45" s="15">
        <v>7680.761</v>
      </c>
      <c r="E45" s="15">
        <v>0</v>
      </c>
      <c r="F45" s="15">
        <v>0</v>
      </c>
      <c r="G45" s="15">
        <v>0</v>
      </c>
      <c r="H45" s="15">
        <v>1</v>
      </c>
      <c r="I45" s="18">
        <v>2.728</v>
      </c>
      <c r="J45" s="18">
        <v>31.517</v>
      </c>
      <c r="K45" s="19">
        <v>4</v>
      </c>
      <c r="L45" s="19">
        <v>2</v>
      </c>
      <c r="M45" s="19">
        <v>0</v>
      </c>
      <c r="N45" s="19">
        <v>1</v>
      </c>
      <c r="O45" s="19">
        <v>0</v>
      </c>
      <c r="P45" s="19">
        <v>2.828</v>
      </c>
      <c r="Q45" s="19">
        <v>0</v>
      </c>
      <c r="R45" s="19">
        <v>0</v>
      </c>
    </row>
    <row r="46" ht="16.5" spans="1:18">
      <c r="A46" s="15">
        <v>399360</v>
      </c>
      <c r="B46" s="15" t="s">
        <v>122</v>
      </c>
      <c r="C46" s="15">
        <v>3529.84</v>
      </c>
      <c r="D46" s="15">
        <v>5265.824</v>
      </c>
      <c r="E46" s="15">
        <v>0</v>
      </c>
      <c r="F46" s="15">
        <v>0</v>
      </c>
      <c r="G46" s="15">
        <v>0</v>
      </c>
      <c r="H46" s="15">
        <v>1</v>
      </c>
      <c r="I46" s="18">
        <v>6.962</v>
      </c>
      <c r="J46" s="18">
        <v>37.634</v>
      </c>
      <c r="K46" s="19">
        <v>4</v>
      </c>
      <c r="L46" s="19">
        <v>2</v>
      </c>
      <c r="M46" s="19">
        <v>0</v>
      </c>
      <c r="N46" s="19">
        <v>1</v>
      </c>
      <c r="O46" s="19">
        <v>0</v>
      </c>
      <c r="P46" s="19">
        <v>3.333</v>
      </c>
      <c r="Q46" s="19">
        <v>0</v>
      </c>
      <c r="R46" s="19">
        <v>0</v>
      </c>
    </row>
    <row r="47" ht="16.5" spans="1:18">
      <c r="A47" s="15">
        <v>399361</v>
      </c>
      <c r="B47" s="15" t="s">
        <v>123</v>
      </c>
      <c r="C47" s="15">
        <v>2198.682</v>
      </c>
      <c r="D47" s="15">
        <v>3240.582</v>
      </c>
      <c r="E47" s="15">
        <v>0</v>
      </c>
      <c r="F47" s="15">
        <v>0</v>
      </c>
      <c r="G47" s="15">
        <v>0</v>
      </c>
      <c r="H47" s="15">
        <v>1</v>
      </c>
      <c r="I47" s="18">
        <v>3.147</v>
      </c>
      <c r="J47" s="18">
        <v>34.287</v>
      </c>
      <c r="K47" s="19">
        <v>4</v>
      </c>
      <c r="L47" s="19">
        <v>2</v>
      </c>
      <c r="M47" s="19">
        <v>0</v>
      </c>
      <c r="N47" s="19">
        <v>1</v>
      </c>
      <c r="O47" s="19">
        <v>0</v>
      </c>
      <c r="P47" s="19">
        <v>2.303</v>
      </c>
      <c r="Q47" s="19">
        <v>0</v>
      </c>
      <c r="R47" s="19">
        <v>0</v>
      </c>
    </row>
    <row r="48" ht="16.5" spans="1:18">
      <c r="A48" s="15">
        <v>399363</v>
      </c>
      <c r="B48" s="15" t="s">
        <v>124</v>
      </c>
      <c r="C48" s="15">
        <v>3151.848</v>
      </c>
      <c r="D48" s="15">
        <v>4979.744</v>
      </c>
      <c r="E48" s="15">
        <v>0</v>
      </c>
      <c r="F48" s="15">
        <v>0</v>
      </c>
      <c r="G48" s="15">
        <v>0</v>
      </c>
      <c r="H48" s="15">
        <v>1</v>
      </c>
      <c r="I48" s="18">
        <v>0.456</v>
      </c>
      <c r="J48" s="18">
        <v>36.995</v>
      </c>
      <c r="K48" s="19">
        <v>4</v>
      </c>
      <c r="L48" s="19">
        <v>0</v>
      </c>
      <c r="M48" s="19">
        <v>0</v>
      </c>
      <c r="N48" s="19">
        <v>1</v>
      </c>
      <c r="O48" s="19">
        <v>0</v>
      </c>
      <c r="P48" s="19">
        <v>-1.219</v>
      </c>
      <c r="Q48" s="19">
        <v>0</v>
      </c>
      <c r="R48" s="19">
        <v>0</v>
      </c>
    </row>
    <row r="49" ht="16.5" spans="1:18">
      <c r="A49" s="15">
        <v>399397</v>
      </c>
      <c r="B49" s="15" t="s">
        <v>125</v>
      </c>
      <c r="C49" s="15">
        <v>1404.423</v>
      </c>
      <c r="D49" s="15">
        <v>2042.56</v>
      </c>
      <c r="E49" s="15">
        <v>0</v>
      </c>
      <c r="F49" s="15">
        <v>0</v>
      </c>
      <c r="G49" s="15">
        <v>0</v>
      </c>
      <c r="H49" s="15">
        <v>1</v>
      </c>
      <c r="I49" s="18">
        <v>1.164</v>
      </c>
      <c r="J49" s="18">
        <v>32.042</v>
      </c>
      <c r="K49" s="19">
        <v>4</v>
      </c>
      <c r="L49" s="19">
        <v>2</v>
      </c>
      <c r="M49" s="19">
        <v>0</v>
      </c>
      <c r="N49" s="19">
        <v>0</v>
      </c>
      <c r="O49" s="19">
        <v>0</v>
      </c>
      <c r="P49" s="19">
        <v>2.34</v>
      </c>
      <c r="Q49" s="19">
        <v>0</v>
      </c>
      <c r="R49" s="19">
        <v>0</v>
      </c>
    </row>
    <row r="50" ht="16.5" spans="1:18">
      <c r="A50" s="15">
        <v>399409</v>
      </c>
      <c r="B50" s="15" t="s">
        <v>126</v>
      </c>
      <c r="C50" s="15">
        <v>3103.639</v>
      </c>
      <c r="D50" s="15">
        <v>4765.413</v>
      </c>
      <c r="E50" s="15">
        <v>0</v>
      </c>
      <c r="F50" s="15">
        <v>0</v>
      </c>
      <c r="G50" s="15">
        <v>0</v>
      </c>
      <c r="H50" s="15">
        <v>1</v>
      </c>
      <c r="I50" s="18">
        <v>1.126</v>
      </c>
      <c r="J50" s="18">
        <v>35.605</v>
      </c>
      <c r="K50" s="19">
        <v>4</v>
      </c>
      <c r="L50" s="19">
        <v>2</v>
      </c>
      <c r="M50" s="19">
        <v>0</v>
      </c>
      <c r="N50" s="19">
        <v>1</v>
      </c>
      <c r="O50" s="19">
        <v>0</v>
      </c>
      <c r="P50" s="19">
        <v>4.201</v>
      </c>
      <c r="Q50" s="19">
        <v>0</v>
      </c>
      <c r="R50" s="19">
        <v>0</v>
      </c>
    </row>
    <row r="51" ht="16.5" spans="1:18">
      <c r="A51" s="15">
        <v>399416</v>
      </c>
      <c r="B51" s="15" t="s">
        <v>127</v>
      </c>
      <c r="C51" s="15">
        <v>2403.142</v>
      </c>
      <c r="D51" s="15">
        <v>3363.997</v>
      </c>
      <c r="E51" s="15">
        <v>0</v>
      </c>
      <c r="F51" s="15">
        <v>0</v>
      </c>
      <c r="G51" s="15">
        <v>0</v>
      </c>
      <c r="H51" s="15">
        <v>1</v>
      </c>
      <c r="I51" s="18">
        <v>0.437</v>
      </c>
      <c r="J51" s="18">
        <v>28.875</v>
      </c>
      <c r="K51" s="19">
        <v>4</v>
      </c>
      <c r="L51" s="19">
        <v>2</v>
      </c>
      <c r="M51" s="19">
        <v>0</v>
      </c>
      <c r="N51" s="19">
        <v>1</v>
      </c>
      <c r="O51" s="19">
        <v>0</v>
      </c>
      <c r="P51" s="19">
        <v>4.573</v>
      </c>
      <c r="Q51" s="19">
        <v>1</v>
      </c>
      <c r="R51" s="19">
        <v>0</v>
      </c>
    </row>
    <row r="52" ht="16.5" spans="1:18">
      <c r="A52" s="15">
        <v>399418</v>
      </c>
      <c r="B52" s="15" t="s">
        <v>128</v>
      </c>
      <c r="C52" s="15">
        <v>2368.454</v>
      </c>
      <c r="D52" s="15">
        <v>3738.593</v>
      </c>
      <c r="E52" s="15">
        <v>0</v>
      </c>
      <c r="F52" s="15">
        <v>0</v>
      </c>
      <c r="G52" s="15">
        <v>0</v>
      </c>
      <c r="H52" s="15">
        <v>1</v>
      </c>
      <c r="I52" s="18">
        <v>3.775</v>
      </c>
      <c r="J52" s="18">
        <v>39.04</v>
      </c>
      <c r="K52" s="19">
        <v>4</v>
      </c>
      <c r="L52" s="19">
        <v>2</v>
      </c>
      <c r="M52" s="19">
        <v>0</v>
      </c>
      <c r="N52" s="19">
        <v>1</v>
      </c>
      <c r="O52" s="19">
        <v>0</v>
      </c>
      <c r="P52" s="19">
        <v>18.838</v>
      </c>
      <c r="Q52" s="19">
        <v>1</v>
      </c>
      <c r="R52" s="19">
        <v>0</v>
      </c>
    </row>
    <row r="53" ht="16.5" spans="1:18">
      <c r="A53" s="15">
        <v>399427</v>
      </c>
      <c r="B53" s="15" t="s">
        <v>129</v>
      </c>
      <c r="C53" s="15">
        <v>2139.628</v>
      </c>
      <c r="D53" s="15">
        <v>2475.492</v>
      </c>
      <c r="E53" s="15">
        <v>0</v>
      </c>
      <c r="F53" s="15">
        <v>0</v>
      </c>
      <c r="G53" s="15">
        <v>0</v>
      </c>
      <c r="H53" s="15">
        <v>1</v>
      </c>
      <c r="I53" s="18">
        <v>1.685</v>
      </c>
      <c r="J53" s="18">
        <v>15.024</v>
      </c>
      <c r="K53" s="19">
        <v>3</v>
      </c>
      <c r="L53" s="19">
        <v>2</v>
      </c>
      <c r="M53" s="19">
        <v>0</v>
      </c>
      <c r="N53" s="19">
        <v>1</v>
      </c>
      <c r="O53" s="19">
        <v>0</v>
      </c>
      <c r="P53" s="19">
        <v>2.614</v>
      </c>
      <c r="Q53" s="19">
        <v>0</v>
      </c>
      <c r="R53" s="19">
        <v>0</v>
      </c>
    </row>
    <row r="54" ht="16.5" spans="1:18">
      <c r="A54" s="15">
        <v>399428</v>
      </c>
      <c r="B54" s="15" t="s">
        <v>130</v>
      </c>
      <c r="C54" s="15">
        <v>2032.179</v>
      </c>
      <c r="D54" s="15">
        <v>2919.666</v>
      </c>
      <c r="E54" s="15">
        <v>0</v>
      </c>
      <c r="F54" s="15">
        <v>0</v>
      </c>
      <c r="G54" s="15">
        <v>0</v>
      </c>
      <c r="H54" s="15">
        <v>1</v>
      </c>
      <c r="I54" s="18">
        <v>2.933</v>
      </c>
      <c r="J54" s="18">
        <v>32.439</v>
      </c>
      <c r="K54" s="19">
        <v>3</v>
      </c>
      <c r="L54" s="19">
        <v>2</v>
      </c>
      <c r="M54" s="19">
        <v>0</v>
      </c>
      <c r="N54" s="19">
        <v>0</v>
      </c>
      <c r="O54" s="19">
        <v>0</v>
      </c>
      <c r="P54" s="19">
        <v>1.82</v>
      </c>
      <c r="Q54" s="19">
        <v>1</v>
      </c>
      <c r="R54" s="19">
        <v>0</v>
      </c>
    </row>
    <row r="55" ht="16.5" spans="1:18">
      <c r="A55" s="15">
        <v>399434</v>
      </c>
      <c r="B55" s="15" t="s">
        <v>131</v>
      </c>
      <c r="C55" s="15">
        <v>1230.9</v>
      </c>
      <c r="D55" s="15">
        <v>1814.305</v>
      </c>
      <c r="E55" s="15">
        <v>0</v>
      </c>
      <c r="F55" s="15">
        <v>0</v>
      </c>
      <c r="G55" s="15">
        <v>0</v>
      </c>
      <c r="H55" s="15">
        <v>1</v>
      </c>
      <c r="I55" s="18">
        <v>4.996</v>
      </c>
      <c r="J55" s="18">
        <v>35.545</v>
      </c>
      <c r="K55" s="19">
        <v>3</v>
      </c>
      <c r="L55" s="19">
        <v>2</v>
      </c>
      <c r="M55" s="19">
        <v>0</v>
      </c>
      <c r="N55" s="19">
        <v>1</v>
      </c>
      <c r="O55" s="19">
        <v>0</v>
      </c>
      <c r="P55" s="19">
        <v>1.858</v>
      </c>
      <c r="Q55" s="19">
        <v>0</v>
      </c>
      <c r="R55" s="19">
        <v>0</v>
      </c>
    </row>
    <row r="56" ht="16.5" spans="1:18">
      <c r="A56" s="15">
        <v>399557</v>
      </c>
      <c r="B56" s="15" t="s">
        <v>132</v>
      </c>
      <c r="C56" s="15">
        <v>1132.199</v>
      </c>
      <c r="D56" s="15">
        <v>1690.72</v>
      </c>
      <c r="E56" s="15">
        <v>0</v>
      </c>
      <c r="F56" s="15">
        <v>0</v>
      </c>
      <c r="G56" s="15">
        <v>0</v>
      </c>
      <c r="H56" s="15">
        <v>1</v>
      </c>
      <c r="I56" s="18">
        <v>2.887</v>
      </c>
      <c r="J56" s="18">
        <v>34.968</v>
      </c>
      <c r="K56" s="19">
        <v>3</v>
      </c>
      <c r="L56" s="19">
        <v>2</v>
      </c>
      <c r="M56" s="19">
        <v>0</v>
      </c>
      <c r="N56" s="19">
        <v>1</v>
      </c>
      <c r="O56" s="19">
        <v>0</v>
      </c>
      <c r="P56" s="19">
        <v>1.785</v>
      </c>
      <c r="Q56" s="19">
        <v>0</v>
      </c>
      <c r="R56" s="19">
        <v>0</v>
      </c>
    </row>
    <row r="57" ht="16.5" spans="1:18">
      <c r="A57" s="15">
        <v>399624</v>
      </c>
      <c r="B57" s="15" t="s">
        <v>133</v>
      </c>
      <c r="C57" s="15">
        <v>1380.328</v>
      </c>
      <c r="D57" s="15">
        <v>2018.595</v>
      </c>
      <c r="E57" s="15">
        <v>0</v>
      </c>
      <c r="F57" s="15">
        <v>0</v>
      </c>
      <c r="G57" s="15">
        <v>0</v>
      </c>
      <c r="H57" s="15">
        <v>1</v>
      </c>
      <c r="I57" s="18">
        <v>0.926</v>
      </c>
      <c r="J57" s="18">
        <v>32.252</v>
      </c>
      <c r="K57" s="19">
        <v>4</v>
      </c>
      <c r="L57" s="19">
        <v>2</v>
      </c>
      <c r="M57" s="19">
        <v>0</v>
      </c>
      <c r="N57" s="19">
        <v>1</v>
      </c>
      <c r="O57" s="19">
        <v>0</v>
      </c>
      <c r="P57" s="19">
        <v>8.584</v>
      </c>
      <c r="Q57" s="19">
        <v>0</v>
      </c>
      <c r="R57" s="19">
        <v>0</v>
      </c>
    </row>
    <row r="58" ht="16.5" spans="1:18">
      <c r="A58" s="15">
        <v>399628</v>
      </c>
      <c r="B58" s="15" t="s">
        <v>134</v>
      </c>
      <c r="C58" s="15">
        <v>1250.644</v>
      </c>
      <c r="D58" s="15">
        <v>1825.873</v>
      </c>
      <c r="E58" s="15">
        <v>0</v>
      </c>
      <c r="F58" s="15">
        <v>0</v>
      </c>
      <c r="G58" s="15">
        <v>0</v>
      </c>
      <c r="H58" s="15">
        <v>1</v>
      </c>
      <c r="I58" s="18">
        <v>2.038</v>
      </c>
      <c r="J58" s="18">
        <v>32.9</v>
      </c>
      <c r="K58" s="19">
        <v>3</v>
      </c>
      <c r="L58" s="19">
        <v>2</v>
      </c>
      <c r="M58" s="19">
        <v>0</v>
      </c>
      <c r="N58" s="19">
        <v>1</v>
      </c>
      <c r="O58" s="19">
        <v>0</v>
      </c>
      <c r="P58" s="19">
        <v>0.698</v>
      </c>
      <c r="Q58" s="19">
        <v>0</v>
      </c>
      <c r="R58" s="19">
        <v>0</v>
      </c>
    </row>
    <row r="59" ht="16.5" spans="1:18">
      <c r="A59" s="15">
        <v>399629</v>
      </c>
      <c r="B59" s="15" t="s">
        <v>135</v>
      </c>
      <c r="C59" s="15">
        <v>1911.301</v>
      </c>
      <c r="D59" s="15">
        <v>2596.61</v>
      </c>
      <c r="E59" s="15">
        <v>0</v>
      </c>
      <c r="F59" s="15">
        <v>0</v>
      </c>
      <c r="G59" s="15">
        <v>0</v>
      </c>
      <c r="H59" s="15">
        <v>1</v>
      </c>
      <c r="I59" s="18">
        <v>1.463</v>
      </c>
      <c r="J59" s="18">
        <v>27.469</v>
      </c>
      <c r="K59" s="19">
        <v>4</v>
      </c>
      <c r="L59" s="19">
        <v>2</v>
      </c>
      <c r="M59" s="19">
        <v>0</v>
      </c>
      <c r="N59" s="19">
        <v>1</v>
      </c>
      <c r="O59" s="19">
        <v>0</v>
      </c>
      <c r="P59" s="19">
        <v>6.058</v>
      </c>
      <c r="Q59" s="19">
        <v>0</v>
      </c>
      <c r="R59" s="19">
        <v>0</v>
      </c>
    </row>
    <row r="60" ht="16.5" spans="1:18">
      <c r="A60" s="15">
        <v>399652</v>
      </c>
      <c r="B60" s="15" t="s">
        <v>136</v>
      </c>
      <c r="C60" s="15">
        <v>1906.586</v>
      </c>
      <c r="D60" s="15">
        <v>3137.53</v>
      </c>
      <c r="E60" s="15">
        <v>0</v>
      </c>
      <c r="F60" s="15">
        <v>0</v>
      </c>
      <c r="G60" s="15">
        <v>0</v>
      </c>
      <c r="H60" s="15">
        <v>1</v>
      </c>
      <c r="I60" s="18">
        <v>4.694</v>
      </c>
      <c r="J60" s="18">
        <v>42.086</v>
      </c>
      <c r="K60" s="19">
        <v>2</v>
      </c>
      <c r="L60" s="19">
        <v>2</v>
      </c>
      <c r="M60" s="19">
        <v>1</v>
      </c>
      <c r="N60" s="19">
        <v>-1</v>
      </c>
      <c r="O60" s="19">
        <v>0</v>
      </c>
      <c r="P60" s="19">
        <v>0.014</v>
      </c>
      <c r="Q60" s="19">
        <v>0</v>
      </c>
      <c r="R60" s="19">
        <v>0</v>
      </c>
    </row>
    <row r="61" ht="16.5" spans="1:18">
      <c r="A61" s="15">
        <v>399654</v>
      </c>
      <c r="B61" s="15" t="s">
        <v>137</v>
      </c>
      <c r="C61" s="15">
        <v>1604.683</v>
      </c>
      <c r="D61" s="15">
        <v>2405.832</v>
      </c>
      <c r="E61" s="15">
        <v>0</v>
      </c>
      <c r="F61" s="15">
        <v>0</v>
      </c>
      <c r="G61" s="15">
        <v>0</v>
      </c>
      <c r="H61" s="15">
        <v>1</v>
      </c>
      <c r="I61" s="18">
        <v>6.286</v>
      </c>
      <c r="J61" s="18">
        <v>37.493</v>
      </c>
      <c r="K61" s="19">
        <v>4</v>
      </c>
      <c r="L61" s="19">
        <v>2</v>
      </c>
      <c r="M61" s="19">
        <v>0</v>
      </c>
      <c r="N61" s="19">
        <v>1</v>
      </c>
      <c r="O61" s="19">
        <v>0</v>
      </c>
      <c r="P61" s="19">
        <v>0.089</v>
      </c>
      <c r="Q61" s="19">
        <v>0</v>
      </c>
      <c r="R61" s="19">
        <v>0</v>
      </c>
    </row>
    <row r="62" ht="16.5" spans="1:18">
      <c r="A62" s="15">
        <v>399664</v>
      </c>
      <c r="B62" s="15" t="s">
        <v>138</v>
      </c>
      <c r="C62" s="15">
        <v>720.189</v>
      </c>
      <c r="D62" s="15">
        <v>1025.231</v>
      </c>
      <c r="E62" s="15">
        <v>0</v>
      </c>
      <c r="F62" s="15">
        <v>0</v>
      </c>
      <c r="G62" s="15">
        <v>0</v>
      </c>
      <c r="H62" s="15">
        <v>1</v>
      </c>
      <c r="I62" s="18">
        <v>3.713</v>
      </c>
      <c r="J62" s="18">
        <v>32.362</v>
      </c>
      <c r="K62" s="19">
        <v>4</v>
      </c>
      <c r="L62" s="19">
        <v>2</v>
      </c>
      <c r="M62" s="19">
        <v>0</v>
      </c>
      <c r="N62" s="19">
        <v>1</v>
      </c>
      <c r="O62" s="19">
        <v>0</v>
      </c>
      <c r="P62" s="19">
        <v>7.277</v>
      </c>
      <c r="Q62" s="19">
        <v>0</v>
      </c>
      <c r="R62" s="19">
        <v>0</v>
      </c>
    </row>
    <row r="63" ht="16.5" spans="1:18">
      <c r="A63" s="15">
        <v>399666</v>
      </c>
      <c r="B63" s="15" t="s">
        <v>139</v>
      </c>
      <c r="C63" s="15">
        <v>961.322</v>
      </c>
      <c r="D63" s="15">
        <v>1493.847</v>
      </c>
      <c r="E63" s="15">
        <v>0</v>
      </c>
      <c r="F63" s="15">
        <v>0</v>
      </c>
      <c r="G63" s="15">
        <v>0</v>
      </c>
      <c r="H63" s="15">
        <v>1</v>
      </c>
      <c r="I63" s="18">
        <v>1.456</v>
      </c>
      <c r="J63" s="18">
        <v>36.585</v>
      </c>
      <c r="K63" s="19">
        <v>4</v>
      </c>
      <c r="L63" s="19">
        <v>2</v>
      </c>
      <c r="M63" s="19">
        <v>0</v>
      </c>
      <c r="N63" s="19">
        <v>1</v>
      </c>
      <c r="O63" s="19">
        <v>0</v>
      </c>
      <c r="P63" s="19">
        <v>0.846</v>
      </c>
      <c r="Q63" s="19">
        <v>0</v>
      </c>
      <c r="R63" s="19">
        <v>0</v>
      </c>
    </row>
    <row r="64" ht="16.5" spans="1:18">
      <c r="A64" s="15">
        <v>399675</v>
      </c>
      <c r="B64" s="15" t="s">
        <v>140</v>
      </c>
      <c r="C64" s="15">
        <v>1773.917</v>
      </c>
      <c r="D64" s="15">
        <v>2916.758</v>
      </c>
      <c r="E64" s="15">
        <v>0</v>
      </c>
      <c r="F64" s="15">
        <v>0</v>
      </c>
      <c r="G64" s="15">
        <v>0</v>
      </c>
      <c r="H64" s="15">
        <v>1</v>
      </c>
      <c r="I64" s="18">
        <v>5.453</v>
      </c>
      <c r="J64" s="18">
        <v>42.498</v>
      </c>
      <c r="K64" s="19">
        <v>4</v>
      </c>
      <c r="L64" s="19">
        <v>2</v>
      </c>
      <c r="M64" s="19">
        <v>0</v>
      </c>
      <c r="N64" s="19">
        <v>1</v>
      </c>
      <c r="O64" s="19">
        <v>0</v>
      </c>
      <c r="P64" s="19">
        <v>2.277</v>
      </c>
      <c r="Q64" s="19">
        <v>0</v>
      </c>
      <c r="R64" s="19">
        <v>0</v>
      </c>
    </row>
    <row r="65" ht="16.5" spans="1:18">
      <c r="A65" s="15">
        <v>399677</v>
      </c>
      <c r="B65" s="15" t="s">
        <v>141</v>
      </c>
      <c r="C65" s="15">
        <v>2800.192</v>
      </c>
      <c r="D65" s="15">
        <v>4581.454</v>
      </c>
      <c r="E65" s="15">
        <v>0</v>
      </c>
      <c r="F65" s="15">
        <v>0</v>
      </c>
      <c r="G65" s="15">
        <v>0</v>
      </c>
      <c r="H65" s="15">
        <v>1</v>
      </c>
      <c r="I65" s="18">
        <v>7.754</v>
      </c>
      <c r="J65" s="18">
        <v>43.619</v>
      </c>
      <c r="K65" s="19">
        <v>2</v>
      </c>
      <c r="L65" s="19">
        <v>0</v>
      </c>
      <c r="M65" s="19">
        <v>0</v>
      </c>
      <c r="N65" s="19">
        <v>0</v>
      </c>
      <c r="O65" s="19">
        <v>0</v>
      </c>
      <c r="P65" s="19">
        <v>4.763</v>
      </c>
      <c r="Q65" s="19">
        <v>0</v>
      </c>
      <c r="R65" s="19">
        <v>0</v>
      </c>
    </row>
    <row r="66" ht="16.5" spans="1:18">
      <c r="A66" s="15">
        <v>399693</v>
      </c>
      <c r="B66" s="15" t="s">
        <v>142</v>
      </c>
      <c r="C66" s="15">
        <v>2693.215</v>
      </c>
      <c r="D66" s="15">
        <v>4398.933</v>
      </c>
      <c r="E66" s="15">
        <v>0</v>
      </c>
      <c r="F66" s="15">
        <v>0</v>
      </c>
      <c r="G66" s="15">
        <v>0</v>
      </c>
      <c r="H66" s="15">
        <v>1</v>
      </c>
      <c r="I66" s="18">
        <v>3.25</v>
      </c>
      <c r="J66" s="18">
        <v>40.766</v>
      </c>
      <c r="K66" s="19">
        <v>4</v>
      </c>
      <c r="L66" s="19">
        <v>0</v>
      </c>
      <c r="M66" s="19">
        <v>0</v>
      </c>
      <c r="N66" s="19">
        <v>1</v>
      </c>
      <c r="O66" s="19">
        <v>0</v>
      </c>
      <c r="P66" s="19">
        <v>-4.554</v>
      </c>
      <c r="Q66" s="19">
        <v>0</v>
      </c>
      <c r="R66" s="19">
        <v>0</v>
      </c>
    </row>
    <row r="67" ht="16.5" spans="1:18">
      <c r="A67" s="15">
        <v>399694</v>
      </c>
      <c r="B67" s="15" t="s">
        <v>143</v>
      </c>
      <c r="C67" s="15">
        <v>1823.845</v>
      </c>
      <c r="D67" s="15">
        <v>3116.261</v>
      </c>
      <c r="E67" s="15">
        <v>0</v>
      </c>
      <c r="F67" s="15">
        <v>0</v>
      </c>
      <c r="G67" s="15">
        <v>0</v>
      </c>
      <c r="H67" s="15">
        <v>1</v>
      </c>
      <c r="I67" s="18">
        <v>3.022</v>
      </c>
      <c r="J67" s="18">
        <v>43.242</v>
      </c>
      <c r="K67" s="19">
        <v>1</v>
      </c>
      <c r="L67" s="19">
        <v>0</v>
      </c>
      <c r="M67" s="19">
        <v>0</v>
      </c>
      <c r="N67" s="19">
        <v>0</v>
      </c>
      <c r="O67" s="19">
        <v>0</v>
      </c>
      <c r="P67" s="19">
        <v>6.928</v>
      </c>
      <c r="Q67" s="19">
        <v>0</v>
      </c>
      <c r="R67" s="19">
        <v>0</v>
      </c>
    </row>
    <row r="68" ht="16.5" spans="1:18">
      <c r="A68" s="15">
        <v>399697</v>
      </c>
      <c r="B68" s="15" t="s">
        <v>144</v>
      </c>
      <c r="C68" s="15">
        <v>1991.139</v>
      </c>
      <c r="D68" s="15">
        <v>3168.855</v>
      </c>
      <c r="E68" s="15">
        <v>0</v>
      </c>
      <c r="F68" s="15">
        <v>0</v>
      </c>
      <c r="G68" s="15">
        <v>0</v>
      </c>
      <c r="H68" s="15">
        <v>1</v>
      </c>
      <c r="I68" s="18">
        <v>0.294</v>
      </c>
      <c r="J68" s="18">
        <v>37.35</v>
      </c>
      <c r="K68" s="19">
        <v>4</v>
      </c>
      <c r="L68" s="19">
        <v>2</v>
      </c>
      <c r="M68" s="19">
        <v>0</v>
      </c>
      <c r="N68" s="19">
        <v>1</v>
      </c>
      <c r="O68" s="19">
        <v>0</v>
      </c>
      <c r="P68" s="19">
        <v>2.206</v>
      </c>
      <c r="Q68" s="19">
        <v>0</v>
      </c>
      <c r="R68" s="19">
        <v>0</v>
      </c>
    </row>
    <row r="69" ht="16.5" spans="1:18">
      <c r="A69" s="15">
        <v>399698</v>
      </c>
      <c r="B69" s="15" t="s">
        <v>145</v>
      </c>
      <c r="C69" s="15">
        <v>26911.629</v>
      </c>
      <c r="D69" s="15">
        <v>38198.383</v>
      </c>
      <c r="E69" s="15">
        <v>0</v>
      </c>
      <c r="F69" s="15">
        <v>0</v>
      </c>
      <c r="G69" s="15">
        <v>0</v>
      </c>
      <c r="H69" s="15">
        <v>1</v>
      </c>
      <c r="I69" s="18">
        <v>4.642</v>
      </c>
      <c r="J69" s="18">
        <v>32.818</v>
      </c>
      <c r="K69" s="19">
        <v>3</v>
      </c>
      <c r="L69" s="19">
        <v>0</v>
      </c>
      <c r="M69" s="19">
        <v>0</v>
      </c>
      <c r="N69" s="19">
        <v>0</v>
      </c>
      <c r="O69" s="19">
        <v>0</v>
      </c>
      <c r="P69" s="19">
        <v>9.692</v>
      </c>
      <c r="Q69" s="19">
        <v>0</v>
      </c>
      <c r="R69" s="19">
        <v>0</v>
      </c>
    </row>
    <row r="70" ht="16.5" spans="1:18">
      <c r="A70" s="15">
        <v>399699</v>
      </c>
      <c r="B70" s="15" t="s">
        <v>146</v>
      </c>
      <c r="C70" s="15">
        <v>2167.265</v>
      </c>
      <c r="D70" s="15">
        <v>3906.487</v>
      </c>
      <c r="E70" s="15">
        <v>0</v>
      </c>
      <c r="F70" s="15">
        <v>0</v>
      </c>
      <c r="G70" s="15">
        <v>0</v>
      </c>
      <c r="H70" s="15">
        <v>1</v>
      </c>
      <c r="I70" s="18">
        <v>6.282</v>
      </c>
      <c r="J70" s="18">
        <v>48.006</v>
      </c>
      <c r="K70" s="19">
        <v>2</v>
      </c>
      <c r="L70" s="19">
        <v>0</v>
      </c>
      <c r="M70" s="19">
        <v>0</v>
      </c>
      <c r="N70" s="19">
        <v>1</v>
      </c>
      <c r="O70" s="19">
        <v>0</v>
      </c>
      <c r="P70" s="19">
        <v>2.214</v>
      </c>
      <c r="Q70" s="19">
        <v>0</v>
      </c>
      <c r="R70" s="19">
        <v>0</v>
      </c>
    </row>
    <row r="71" ht="16.5" spans="1:18">
      <c r="A71" s="15">
        <v>399805</v>
      </c>
      <c r="B71" s="15" t="s">
        <v>147</v>
      </c>
      <c r="C71" s="15">
        <v>1708.375</v>
      </c>
      <c r="D71" s="15">
        <v>3200.655</v>
      </c>
      <c r="E71" s="15">
        <v>0</v>
      </c>
      <c r="F71" s="15">
        <v>0</v>
      </c>
      <c r="G71" s="15">
        <v>0</v>
      </c>
      <c r="H71" s="15">
        <v>1</v>
      </c>
      <c r="I71" s="18">
        <v>9.962</v>
      </c>
      <c r="J71" s="18">
        <v>51.941</v>
      </c>
      <c r="K71" s="19">
        <v>4</v>
      </c>
      <c r="L71" s="19">
        <v>2</v>
      </c>
      <c r="M71" s="19">
        <v>0</v>
      </c>
      <c r="N71" s="19">
        <v>1</v>
      </c>
      <c r="O71" s="19">
        <v>0</v>
      </c>
      <c r="P71" s="19">
        <v>1.55</v>
      </c>
      <c r="Q71" s="19">
        <v>0</v>
      </c>
      <c r="R71" s="19">
        <v>0</v>
      </c>
    </row>
    <row r="72" ht="16.5" spans="1:18">
      <c r="A72" s="15">
        <v>399806</v>
      </c>
      <c r="B72" s="15" t="s">
        <v>148</v>
      </c>
      <c r="C72" s="15">
        <v>841.598</v>
      </c>
      <c r="D72" s="15">
        <v>1185.364</v>
      </c>
      <c r="E72" s="15">
        <v>0</v>
      </c>
      <c r="F72" s="15">
        <v>0</v>
      </c>
      <c r="G72" s="15">
        <v>0</v>
      </c>
      <c r="H72" s="15">
        <v>1</v>
      </c>
      <c r="I72" s="18">
        <v>3.957</v>
      </c>
      <c r="J72" s="18">
        <v>31.811</v>
      </c>
      <c r="K72" s="19">
        <v>4</v>
      </c>
      <c r="L72" s="19">
        <v>2</v>
      </c>
      <c r="M72" s="19">
        <v>0</v>
      </c>
      <c r="N72" s="19">
        <v>1</v>
      </c>
      <c r="O72" s="19">
        <v>0</v>
      </c>
      <c r="P72" s="19">
        <v>3.378</v>
      </c>
      <c r="Q72" s="19">
        <v>0</v>
      </c>
      <c r="R72" s="19">
        <v>0</v>
      </c>
    </row>
    <row r="73" ht="16.5" spans="1:18">
      <c r="A73" s="15">
        <v>399810</v>
      </c>
      <c r="B73" s="15" t="s">
        <v>149</v>
      </c>
      <c r="C73" s="15">
        <v>1850.727</v>
      </c>
      <c r="D73" s="15">
        <v>2659.543</v>
      </c>
      <c r="E73" s="15">
        <v>0</v>
      </c>
      <c r="F73" s="15">
        <v>0</v>
      </c>
      <c r="G73" s="15">
        <v>0</v>
      </c>
      <c r="H73" s="15">
        <v>1</v>
      </c>
      <c r="I73" s="18">
        <v>2.407</v>
      </c>
      <c r="J73" s="18">
        <v>32.087</v>
      </c>
      <c r="K73" s="19">
        <v>4</v>
      </c>
      <c r="L73" s="19">
        <v>2</v>
      </c>
      <c r="M73" s="19">
        <v>0</v>
      </c>
      <c r="N73" s="19">
        <v>1</v>
      </c>
      <c r="O73" s="19">
        <v>0</v>
      </c>
      <c r="P73" s="19">
        <v>4.966</v>
      </c>
      <c r="Q73" s="19">
        <v>0</v>
      </c>
      <c r="R73" s="19">
        <v>0</v>
      </c>
    </row>
    <row r="74" ht="16.5" spans="1:18">
      <c r="A74" s="15">
        <v>399813</v>
      </c>
      <c r="B74" s="15" t="s">
        <v>150</v>
      </c>
      <c r="C74" s="15">
        <v>3845.624</v>
      </c>
      <c r="D74" s="15">
        <v>5893.747</v>
      </c>
      <c r="E74" s="15">
        <v>0</v>
      </c>
      <c r="F74" s="15">
        <v>0</v>
      </c>
      <c r="G74" s="15">
        <v>0</v>
      </c>
      <c r="H74" s="15">
        <v>1</v>
      </c>
      <c r="I74" s="18">
        <v>3.491</v>
      </c>
      <c r="J74" s="18">
        <v>37.028</v>
      </c>
      <c r="K74" s="19">
        <v>3</v>
      </c>
      <c r="L74" s="19">
        <v>0</v>
      </c>
      <c r="M74" s="19">
        <v>0</v>
      </c>
      <c r="N74" s="19">
        <v>1</v>
      </c>
      <c r="O74" s="19">
        <v>0</v>
      </c>
      <c r="P74" s="19">
        <v>-4.745</v>
      </c>
      <c r="Q74" s="19">
        <v>1</v>
      </c>
      <c r="R74" s="19">
        <v>0</v>
      </c>
    </row>
    <row r="75" ht="16.5" spans="1:18">
      <c r="A75" s="15">
        <v>399852</v>
      </c>
      <c r="B75" s="15" t="s">
        <v>92</v>
      </c>
      <c r="C75" s="15">
        <v>4346.467</v>
      </c>
      <c r="D75" s="15">
        <v>6162.945</v>
      </c>
      <c r="E75" s="15">
        <v>0</v>
      </c>
      <c r="F75" s="15">
        <v>0</v>
      </c>
      <c r="G75" s="15">
        <v>0</v>
      </c>
      <c r="H75" s="15">
        <v>1</v>
      </c>
      <c r="I75" s="18">
        <v>0.677</v>
      </c>
      <c r="J75" s="18">
        <v>29.952</v>
      </c>
      <c r="K75" s="19">
        <v>4</v>
      </c>
      <c r="L75" s="19">
        <v>2</v>
      </c>
      <c r="M75" s="19">
        <v>0</v>
      </c>
      <c r="N75" s="19">
        <v>1</v>
      </c>
      <c r="O75" s="19">
        <v>0</v>
      </c>
      <c r="P75" s="19">
        <v>10.861</v>
      </c>
      <c r="Q75" s="19">
        <v>0</v>
      </c>
      <c r="R75" s="19">
        <v>0</v>
      </c>
    </row>
    <row r="76" ht="16.5" spans="1:18">
      <c r="A76" s="15">
        <v>399971</v>
      </c>
      <c r="B76" s="15" t="s">
        <v>151</v>
      </c>
      <c r="C76" s="15">
        <v>828.156</v>
      </c>
      <c r="D76" s="15">
        <v>1174.56</v>
      </c>
      <c r="E76" s="15">
        <v>0</v>
      </c>
      <c r="F76" s="15">
        <v>0</v>
      </c>
      <c r="G76" s="15">
        <v>0</v>
      </c>
      <c r="H76" s="15">
        <v>1</v>
      </c>
      <c r="I76" s="18">
        <v>3.92</v>
      </c>
      <c r="J76" s="18">
        <v>32.256</v>
      </c>
      <c r="K76" s="19">
        <v>3</v>
      </c>
      <c r="L76" s="19">
        <v>0</v>
      </c>
      <c r="M76" s="19">
        <v>0</v>
      </c>
      <c r="N76" s="19">
        <v>0</v>
      </c>
      <c r="O76" s="19">
        <v>0</v>
      </c>
      <c r="P76" s="19">
        <v>-10.641</v>
      </c>
      <c r="Q76" s="19">
        <v>0</v>
      </c>
      <c r="R76" s="19">
        <v>0</v>
      </c>
    </row>
    <row r="77" ht="16.5" spans="1:18">
      <c r="A77" s="15">
        <v>399992</v>
      </c>
      <c r="B77" s="15" t="s">
        <v>152</v>
      </c>
      <c r="C77" s="15">
        <v>1217.524</v>
      </c>
      <c r="D77" s="15">
        <v>1819.761</v>
      </c>
      <c r="E77" s="15">
        <v>0</v>
      </c>
      <c r="F77" s="15">
        <v>0</v>
      </c>
      <c r="G77" s="15">
        <v>0</v>
      </c>
      <c r="H77" s="15">
        <v>1</v>
      </c>
      <c r="I77" s="18">
        <v>0.908</v>
      </c>
      <c r="J77" s="18">
        <v>33.702</v>
      </c>
      <c r="K77" s="19">
        <v>4</v>
      </c>
      <c r="L77" s="19">
        <v>0</v>
      </c>
      <c r="M77" s="19">
        <v>-1</v>
      </c>
      <c r="N77" s="19">
        <v>1</v>
      </c>
      <c r="O77" s="19">
        <v>0</v>
      </c>
      <c r="P77" s="19">
        <v>-0.776</v>
      </c>
      <c r="Q77" s="19">
        <v>0</v>
      </c>
      <c r="R77" s="19">
        <v>0</v>
      </c>
    </row>
    <row r="78" ht="16.5" spans="1:18">
      <c r="A78" s="15">
        <v>399994</v>
      </c>
      <c r="B78" s="15" t="s">
        <v>153</v>
      </c>
      <c r="C78" s="15">
        <v>1028.382</v>
      </c>
      <c r="D78" s="15">
        <v>1608.364</v>
      </c>
      <c r="E78" s="15">
        <v>0</v>
      </c>
      <c r="F78" s="15">
        <v>0</v>
      </c>
      <c r="G78" s="15">
        <v>0</v>
      </c>
      <c r="H78" s="15">
        <v>1</v>
      </c>
      <c r="I78" s="18">
        <v>4.108</v>
      </c>
      <c r="J78" s="18">
        <v>38.687</v>
      </c>
      <c r="K78" s="19">
        <v>1</v>
      </c>
      <c r="L78" s="19">
        <v>2</v>
      </c>
      <c r="M78" s="19">
        <v>0</v>
      </c>
      <c r="N78" s="19">
        <v>0</v>
      </c>
      <c r="O78" s="19">
        <v>0</v>
      </c>
      <c r="P78" s="19">
        <v>4.965</v>
      </c>
      <c r="Q78" s="19">
        <v>0</v>
      </c>
      <c r="R78" s="19">
        <v>0</v>
      </c>
    </row>
    <row r="79" ht="16.5" spans="1:18">
      <c r="A79" s="15">
        <v>399996</v>
      </c>
      <c r="B79" s="15" t="s">
        <v>154</v>
      </c>
      <c r="C79" s="15">
        <v>2122.888</v>
      </c>
      <c r="D79" s="15">
        <v>3114.766</v>
      </c>
      <c r="E79" s="15">
        <v>0</v>
      </c>
      <c r="F79" s="15">
        <v>0</v>
      </c>
      <c r="G79" s="15">
        <v>0</v>
      </c>
      <c r="H79" s="15">
        <v>1</v>
      </c>
      <c r="I79" s="18">
        <v>2.361</v>
      </c>
      <c r="J79" s="18">
        <v>33.453</v>
      </c>
      <c r="K79" s="19">
        <v>4</v>
      </c>
      <c r="L79" s="19">
        <v>2</v>
      </c>
      <c r="M79" s="19">
        <v>0</v>
      </c>
      <c r="N79" s="19">
        <v>1</v>
      </c>
      <c r="O79" s="19">
        <v>0</v>
      </c>
      <c r="P79" s="19">
        <v>0.77</v>
      </c>
      <c r="Q79" s="19">
        <v>0</v>
      </c>
      <c r="R79" s="19">
        <v>0</v>
      </c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2"/>
      <c r="J80" s="22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2"/>
      <c r="J81" s="22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2"/>
      <c r="J82" s="22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2"/>
      <c r="J83" s="22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2"/>
      <c r="J84" s="22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2"/>
      <c r="J85" s="22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2"/>
      <c r="J86" s="22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2"/>
      <c r="J87" s="22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2"/>
      <c r="J88" s="22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2"/>
      <c r="J89" s="22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2"/>
      <c r="J90" s="22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2"/>
      <c r="J91" s="22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2"/>
      <c r="J92" s="22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2"/>
      <c r="J93" s="22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2"/>
      <c r="J94" s="22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10" t="s">
        <v>155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</row>
    <row r="3" ht="20.25" spans="1:18">
      <c r="A3" s="5" t="s">
        <v>156</v>
      </c>
      <c r="B3" s="5" t="s">
        <v>157</v>
      </c>
      <c r="C3" s="5">
        <v>12490.515</v>
      </c>
      <c r="D3" s="5">
        <v>15243.517</v>
      </c>
      <c r="E3" s="5">
        <v>1</v>
      </c>
      <c r="F3" s="6">
        <v>0</v>
      </c>
      <c r="G3" s="6">
        <v>0</v>
      </c>
      <c r="H3" s="6">
        <v>1</v>
      </c>
      <c r="I3" s="6">
        <v>0.694</v>
      </c>
      <c r="J3" s="6">
        <v>18.629</v>
      </c>
      <c r="K3" s="13">
        <v>4</v>
      </c>
      <c r="L3" s="13">
        <v>1</v>
      </c>
      <c r="M3" s="13">
        <v>-1</v>
      </c>
      <c r="N3" s="13">
        <v>1</v>
      </c>
      <c r="O3" s="13">
        <v>0</v>
      </c>
      <c r="P3" s="13">
        <v>24.208</v>
      </c>
      <c r="Q3" s="13">
        <v>0</v>
      </c>
      <c r="R3" s="13">
        <v>0</v>
      </c>
    </row>
    <row r="4" ht="20.25" spans="1:18">
      <c r="A4" s="7" t="s">
        <v>158</v>
      </c>
      <c r="B4" s="7" t="s">
        <v>159</v>
      </c>
      <c r="C4" s="7">
        <v>3533.599</v>
      </c>
      <c r="D4" s="7">
        <v>4903.391</v>
      </c>
      <c r="E4" s="7">
        <v>0</v>
      </c>
      <c r="F4" s="7">
        <v>0</v>
      </c>
      <c r="G4" s="7">
        <v>0</v>
      </c>
      <c r="H4" s="7">
        <v>1</v>
      </c>
      <c r="I4" s="9">
        <v>11.251</v>
      </c>
      <c r="J4" s="9">
        <v>36.043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15.156</v>
      </c>
      <c r="Q4" s="13">
        <v>0</v>
      </c>
      <c r="R4" s="13">
        <v>0</v>
      </c>
    </row>
    <row r="5" ht="20.25" spans="1:18">
      <c r="A5" s="7" t="s">
        <v>160</v>
      </c>
      <c r="B5" s="7" t="s">
        <v>161</v>
      </c>
      <c r="C5" s="7">
        <v>2896.688</v>
      </c>
      <c r="D5" s="7">
        <v>3440.383</v>
      </c>
      <c r="E5" s="7">
        <v>0</v>
      </c>
      <c r="F5" s="7">
        <v>0</v>
      </c>
      <c r="G5" s="7">
        <v>0</v>
      </c>
      <c r="H5" s="7">
        <v>1</v>
      </c>
      <c r="I5" s="9">
        <v>3.954</v>
      </c>
      <c r="J5" s="9">
        <v>19.132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0.857</v>
      </c>
      <c r="Q5" s="13">
        <v>0</v>
      </c>
      <c r="R5" s="13">
        <v>0</v>
      </c>
    </row>
    <row r="6" ht="20.25" spans="1:18">
      <c r="A6" s="7" t="s">
        <v>162</v>
      </c>
      <c r="B6" s="7" t="s">
        <v>163</v>
      </c>
      <c r="C6" s="7">
        <v>21590.148</v>
      </c>
      <c r="D6" s="7">
        <v>25366.07</v>
      </c>
      <c r="E6" s="7">
        <v>0</v>
      </c>
      <c r="F6" s="7">
        <v>0</v>
      </c>
      <c r="G6" s="7">
        <v>0</v>
      </c>
      <c r="H6" s="7">
        <v>1</v>
      </c>
      <c r="I6" s="9">
        <v>0.173</v>
      </c>
      <c r="J6" s="9">
        <v>15.033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-24.107</v>
      </c>
      <c r="Q6" s="13">
        <v>0</v>
      </c>
      <c r="R6" s="13">
        <v>0</v>
      </c>
    </row>
    <row r="7" ht="20.25" spans="1:18">
      <c r="A7" s="7" t="s">
        <v>164</v>
      </c>
      <c r="B7" s="7" t="s">
        <v>165</v>
      </c>
      <c r="C7" s="7">
        <v>7446.145</v>
      </c>
      <c r="D7" s="7">
        <v>9480.364</v>
      </c>
      <c r="E7" s="7">
        <v>0</v>
      </c>
      <c r="F7" s="7">
        <v>0</v>
      </c>
      <c r="G7" s="7">
        <v>0</v>
      </c>
      <c r="H7" s="7">
        <v>1</v>
      </c>
      <c r="I7" s="9">
        <v>8.72</v>
      </c>
      <c r="J7" s="9">
        <v>28.306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15.656</v>
      </c>
      <c r="Q7" s="13">
        <v>0</v>
      </c>
      <c r="R7" s="13">
        <v>0</v>
      </c>
    </row>
    <row r="8" ht="20.25" spans="1:18">
      <c r="A8" s="7" t="s">
        <v>166</v>
      </c>
      <c r="B8" s="7" t="s">
        <v>167</v>
      </c>
      <c r="C8" s="7">
        <v>6480.764</v>
      </c>
      <c r="D8" s="7">
        <v>7487.914</v>
      </c>
      <c r="E8" s="7">
        <v>0</v>
      </c>
      <c r="F8" s="7">
        <v>0</v>
      </c>
      <c r="G8" s="7">
        <v>0</v>
      </c>
      <c r="H8" s="7">
        <v>1</v>
      </c>
      <c r="I8" s="9">
        <v>6.739</v>
      </c>
      <c r="J8" s="9">
        <v>19.283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5.638</v>
      </c>
      <c r="Q8" s="13">
        <v>0</v>
      </c>
      <c r="R8" s="13">
        <v>0</v>
      </c>
    </row>
    <row r="9" ht="20.25" spans="1:18">
      <c r="A9" s="7" t="s">
        <v>168</v>
      </c>
      <c r="B9" s="7" t="s">
        <v>169</v>
      </c>
      <c r="C9" s="7">
        <v>4838.473</v>
      </c>
      <c r="D9" s="7">
        <v>5737.345</v>
      </c>
      <c r="E9" s="7">
        <v>0</v>
      </c>
      <c r="F9" s="7">
        <v>0</v>
      </c>
      <c r="G9" s="7">
        <v>0</v>
      </c>
      <c r="H9" s="7">
        <v>1</v>
      </c>
      <c r="I9" s="9">
        <v>0.858</v>
      </c>
      <c r="J9" s="9">
        <v>16.391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-33.093</v>
      </c>
      <c r="Q9" s="13">
        <v>0</v>
      </c>
      <c r="R9" s="13">
        <v>0</v>
      </c>
    </row>
    <row r="10" ht="20.25" spans="1:18">
      <c r="A10" s="7" t="s">
        <v>170</v>
      </c>
      <c r="B10" s="7" t="s">
        <v>171</v>
      </c>
      <c r="C10" s="7">
        <v>4264.161</v>
      </c>
      <c r="D10" s="7">
        <v>6062.946</v>
      </c>
      <c r="E10" s="7">
        <v>0</v>
      </c>
      <c r="F10" s="7">
        <v>0</v>
      </c>
      <c r="G10" s="7">
        <v>0</v>
      </c>
      <c r="H10" s="7">
        <v>1</v>
      </c>
      <c r="I10" s="9">
        <v>1.764</v>
      </c>
      <c r="J10" s="9">
        <v>30.909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0.228</v>
      </c>
      <c r="Q10" s="13">
        <v>0</v>
      </c>
      <c r="R10" s="13">
        <v>0</v>
      </c>
    </row>
    <row r="11" ht="20.25" spans="1:18">
      <c r="A11" s="7" t="s">
        <v>172</v>
      </c>
      <c r="B11" s="7" t="s">
        <v>173</v>
      </c>
      <c r="C11" s="7">
        <v>104.805</v>
      </c>
      <c r="D11" s="7">
        <v>107.202</v>
      </c>
      <c r="E11" s="7">
        <v>0</v>
      </c>
      <c r="F11" s="7">
        <v>0</v>
      </c>
      <c r="G11" s="7">
        <v>0</v>
      </c>
      <c r="H11" s="7">
        <v>1</v>
      </c>
      <c r="I11" s="9">
        <v>0.351</v>
      </c>
      <c r="J11" s="9">
        <v>2.579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0.003</v>
      </c>
      <c r="Q11" s="13">
        <v>0</v>
      </c>
      <c r="R11" s="13">
        <v>-1</v>
      </c>
    </row>
    <row r="12" ht="20.25" spans="1:18">
      <c r="A12" s="7" t="s">
        <v>174</v>
      </c>
      <c r="B12" s="7" t="s">
        <v>175</v>
      </c>
      <c r="C12" s="7">
        <v>104.108</v>
      </c>
      <c r="D12" s="7">
        <v>105.541</v>
      </c>
      <c r="E12" s="7">
        <v>0</v>
      </c>
      <c r="F12" s="7">
        <v>0</v>
      </c>
      <c r="G12" s="7">
        <v>0</v>
      </c>
      <c r="H12" s="7">
        <v>1</v>
      </c>
      <c r="I12" s="9">
        <v>0.264</v>
      </c>
      <c r="J12" s="9">
        <v>1.618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-0.007</v>
      </c>
      <c r="Q12" s="13">
        <v>0</v>
      </c>
      <c r="R12" s="13">
        <v>0</v>
      </c>
    </row>
    <row r="13" ht="20.25" spans="1:18">
      <c r="A13" s="7" t="s">
        <v>176</v>
      </c>
      <c r="B13" s="7" t="s">
        <v>177</v>
      </c>
      <c r="C13" s="7">
        <v>102.001</v>
      </c>
      <c r="D13" s="7">
        <v>102.633</v>
      </c>
      <c r="E13" s="7">
        <v>0</v>
      </c>
      <c r="F13" s="7">
        <v>0</v>
      </c>
      <c r="G13" s="7">
        <v>0</v>
      </c>
      <c r="H13" s="7">
        <v>1</v>
      </c>
      <c r="I13" s="9">
        <v>0.137</v>
      </c>
      <c r="J13" s="9">
        <v>0.752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0.003</v>
      </c>
      <c r="Q13" s="13">
        <v>0</v>
      </c>
      <c r="R13" s="13">
        <v>0</v>
      </c>
    </row>
    <row r="14" ht="20.25" spans="1:18">
      <c r="A14" s="8" t="s">
        <v>178</v>
      </c>
      <c r="B14" s="8" t="s">
        <v>179</v>
      </c>
      <c r="C14" s="8">
        <v>13413.182</v>
      </c>
      <c r="D14" s="8">
        <v>16435.627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-26.33</v>
      </c>
      <c r="Q14" s="13">
        <v>0</v>
      </c>
      <c r="R14" s="13">
        <v>0</v>
      </c>
    </row>
    <row r="15" ht="20.25" spans="1:18">
      <c r="A15" s="8" t="s">
        <v>180</v>
      </c>
      <c r="B15" s="8" t="s">
        <v>181</v>
      </c>
      <c r="C15" s="8">
        <v>13198.868</v>
      </c>
      <c r="D15" s="8">
        <v>14546.067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1</v>
      </c>
      <c r="M15" s="13">
        <v>0</v>
      </c>
      <c r="N15" s="13">
        <v>-1</v>
      </c>
      <c r="O15" s="13">
        <v>0</v>
      </c>
      <c r="P15" s="13">
        <v>10.408</v>
      </c>
      <c r="Q15" s="13">
        <v>0</v>
      </c>
      <c r="R15" s="13">
        <v>0</v>
      </c>
    </row>
    <row r="16" ht="20.25" spans="1:18">
      <c r="A16" s="8" t="s">
        <v>182</v>
      </c>
      <c r="B16" s="8" t="s">
        <v>183</v>
      </c>
      <c r="C16" s="8">
        <v>3951.764</v>
      </c>
      <c r="D16" s="8">
        <v>4395.742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-2.947</v>
      </c>
      <c r="Q16" s="13">
        <v>0</v>
      </c>
      <c r="R16" s="13">
        <v>0</v>
      </c>
    </row>
    <row r="17" ht="20.25" spans="1:18">
      <c r="A17" s="8" t="s">
        <v>184</v>
      </c>
      <c r="B17" s="8" t="s">
        <v>185</v>
      </c>
      <c r="C17" s="8">
        <v>3471.576</v>
      </c>
      <c r="D17" s="8">
        <v>3917.649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-4.386</v>
      </c>
      <c r="Q17" s="13">
        <v>0</v>
      </c>
      <c r="R17" s="13">
        <v>0</v>
      </c>
    </row>
    <row r="18" ht="20.25" spans="1:18">
      <c r="A18" s="8" t="s">
        <v>186</v>
      </c>
      <c r="B18" s="8" t="s">
        <v>187</v>
      </c>
      <c r="C18" s="8">
        <v>2130.735</v>
      </c>
      <c r="D18" s="8">
        <v>2395.396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-6.059</v>
      </c>
      <c r="Q18" s="13">
        <v>0</v>
      </c>
      <c r="R18" s="13">
        <v>0</v>
      </c>
    </row>
    <row r="19" ht="20.25" spans="1:18">
      <c r="A19" s="8" t="s">
        <v>188</v>
      </c>
      <c r="B19" s="8" t="s">
        <v>189</v>
      </c>
      <c r="C19" s="8">
        <v>2538.601</v>
      </c>
      <c r="D19" s="8">
        <v>2798.023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-4.734</v>
      </c>
      <c r="Q19" s="13">
        <v>0</v>
      </c>
      <c r="R19" s="13">
        <v>0</v>
      </c>
    </row>
    <row r="20" ht="20.25" spans="1:18">
      <c r="A20" s="8" t="s">
        <v>190</v>
      </c>
      <c r="B20" s="8" t="s">
        <v>191</v>
      </c>
      <c r="C20" s="8">
        <v>14972.499</v>
      </c>
      <c r="D20" s="8">
        <v>17182.842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1</v>
      </c>
      <c r="M20" s="13">
        <v>1</v>
      </c>
      <c r="N20" s="13">
        <v>-1</v>
      </c>
      <c r="O20" s="13">
        <v>0</v>
      </c>
      <c r="P20" s="13">
        <v>-5.99</v>
      </c>
      <c r="Q20" s="13">
        <v>0</v>
      </c>
      <c r="R20" s="13">
        <v>0</v>
      </c>
    </row>
    <row r="21" ht="20.25" spans="1:18">
      <c r="A21" s="8" t="s">
        <v>192</v>
      </c>
      <c r="B21" s="8" t="s">
        <v>193</v>
      </c>
      <c r="C21" s="8">
        <v>2749.376</v>
      </c>
      <c r="D21" s="8">
        <v>3103.001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-7.955</v>
      </c>
      <c r="Q21" s="13">
        <v>0</v>
      </c>
      <c r="R21" s="13">
        <v>0</v>
      </c>
    </row>
    <row r="22" ht="20.25" spans="1:18">
      <c r="A22" s="8" t="s">
        <v>194</v>
      </c>
      <c r="B22" s="8" t="s">
        <v>195</v>
      </c>
      <c r="C22" s="8">
        <v>3518.732</v>
      </c>
      <c r="D22" s="8">
        <v>3655.099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0</v>
      </c>
      <c r="M22" s="13">
        <v>1</v>
      </c>
      <c r="N22" s="13">
        <v>-1</v>
      </c>
      <c r="O22" s="13">
        <v>0</v>
      </c>
      <c r="P22" s="13">
        <v>-0.695</v>
      </c>
      <c r="Q22" s="13">
        <v>0</v>
      </c>
      <c r="R22" s="13">
        <v>0</v>
      </c>
    </row>
    <row r="23" ht="20.25" spans="1:18">
      <c r="A23" s="8" t="s">
        <v>196</v>
      </c>
      <c r="B23" s="8" t="s">
        <v>197</v>
      </c>
      <c r="C23" s="8">
        <v>5155.891</v>
      </c>
      <c r="D23" s="8">
        <v>6052.452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-3.111</v>
      </c>
      <c r="Q23" s="13">
        <v>0</v>
      </c>
      <c r="R23" s="13">
        <v>0</v>
      </c>
    </row>
    <row r="24" ht="20.25" spans="1:18">
      <c r="A24" s="8" t="s">
        <v>198</v>
      </c>
      <c r="B24" s="8" t="s">
        <v>199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200</v>
      </c>
      <c r="B25" s="8" t="s">
        <v>201</v>
      </c>
      <c r="C25" s="8">
        <v>7838.699</v>
      </c>
      <c r="D25" s="8">
        <v>8624.499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1.097</v>
      </c>
      <c r="Q25" s="13">
        <v>0</v>
      </c>
      <c r="R25" s="13">
        <v>1</v>
      </c>
    </row>
    <row r="26" ht="20.25" spans="1:18">
      <c r="A26" s="8" t="s">
        <v>202</v>
      </c>
      <c r="B26" s="8" t="s">
        <v>203</v>
      </c>
      <c r="C26" s="8">
        <v>2544.073</v>
      </c>
      <c r="D26" s="8">
        <v>3003.527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4</v>
      </c>
      <c r="L26" s="13">
        <v>0</v>
      </c>
      <c r="M26" s="13">
        <v>0</v>
      </c>
      <c r="N26" s="13">
        <v>1</v>
      </c>
      <c r="O26" s="13">
        <v>0</v>
      </c>
      <c r="P26" s="13">
        <v>3.728</v>
      </c>
      <c r="Q26" s="13">
        <v>0</v>
      </c>
      <c r="R26" s="13">
        <v>0</v>
      </c>
    </row>
    <row r="27" ht="20.25" spans="1:18">
      <c r="A27" s="8" t="s">
        <v>204</v>
      </c>
      <c r="B27" s="8" t="s">
        <v>205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206</v>
      </c>
      <c r="B28" s="8" t="s">
        <v>207</v>
      </c>
      <c r="C28" s="8">
        <v>12108.034</v>
      </c>
      <c r="D28" s="8">
        <v>14205.666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-25.146</v>
      </c>
      <c r="Q28" s="13">
        <v>0</v>
      </c>
      <c r="R28" s="13">
        <v>0</v>
      </c>
    </row>
    <row r="29" ht="20.25" spans="1:18">
      <c r="A29" s="9" t="s">
        <v>208</v>
      </c>
      <c r="B29" s="9" t="s">
        <v>209</v>
      </c>
      <c r="C29" s="9">
        <v>6885.233</v>
      </c>
      <c r="D29" s="9">
        <v>8403.525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12.178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28.61</v>
      </c>
      <c r="Q29" s="13">
        <v>0</v>
      </c>
      <c r="R29" s="13">
        <v>0</v>
      </c>
    </row>
    <row r="30" ht="20.25" spans="1:18">
      <c r="A30" s="9" t="s">
        <v>210</v>
      </c>
      <c r="B30" s="9" t="s">
        <v>211</v>
      </c>
      <c r="C30" s="9">
        <v>18995.379</v>
      </c>
      <c r="D30" s="9">
        <v>21293.166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7.99</v>
      </c>
      <c r="K30" s="13">
        <v>4</v>
      </c>
      <c r="L30" s="13">
        <v>1</v>
      </c>
      <c r="M30" s="13">
        <v>0</v>
      </c>
      <c r="N30" s="13">
        <v>0</v>
      </c>
      <c r="O30" s="13">
        <v>0</v>
      </c>
      <c r="P30" s="13">
        <v>33.201</v>
      </c>
      <c r="Q30" s="13">
        <v>0</v>
      </c>
      <c r="R30" s="13">
        <v>1</v>
      </c>
    </row>
    <row r="31" ht="20.25" spans="1:18">
      <c r="A31" s="9" t="s">
        <v>212</v>
      </c>
      <c r="B31" s="9" t="s">
        <v>213</v>
      </c>
      <c r="C31" s="9">
        <v>558.187</v>
      </c>
      <c r="D31" s="9">
        <v>625.432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9.754</v>
      </c>
      <c r="K31" s="13">
        <v>2</v>
      </c>
      <c r="L31" s="13">
        <v>1</v>
      </c>
      <c r="M31" s="13">
        <v>0</v>
      </c>
      <c r="N31" s="13">
        <v>0</v>
      </c>
      <c r="O31" s="13">
        <v>0</v>
      </c>
      <c r="P31" s="13">
        <v>0.719</v>
      </c>
      <c r="Q31" s="13">
        <v>0</v>
      </c>
      <c r="R31" s="13">
        <v>0</v>
      </c>
    </row>
    <row r="32" ht="20.25" spans="1:18">
      <c r="A32" s="9" t="s">
        <v>214</v>
      </c>
      <c r="B32" s="9" t="s">
        <v>215</v>
      </c>
      <c r="C32" s="9">
        <v>71123.156</v>
      </c>
      <c r="D32" s="9">
        <v>79912.594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4.648</v>
      </c>
      <c r="K32" s="13">
        <v>4</v>
      </c>
      <c r="L32" s="13">
        <v>2</v>
      </c>
      <c r="M32" s="13">
        <v>0</v>
      </c>
      <c r="N32" s="13">
        <v>0</v>
      </c>
      <c r="O32" s="13">
        <v>0</v>
      </c>
      <c r="P32" s="13">
        <v>53.079</v>
      </c>
      <c r="Q32" s="13">
        <v>0</v>
      </c>
      <c r="R32" s="13">
        <v>0</v>
      </c>
    </row>
    <row r="33" ht="20.25" spans="1:18">
      <c r="A33" s="9" t="s">
        <v>216</v>
      </c>
      <c r="B33" s="9" t="s">
        <v>217</v>
      </c>
      <c r="C33" s="9">
        <v>2471.988</v>
      </c>
      <c r="D33" s="9">
        <v>3145.758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21.124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-3.719</v>
      </c>
      <c r="Q33" s="13">
        <v>0</v>
      </c>
      <c r="R33" s="13">
        <v>0</v>
      </c>
    </row>
    <row r="34" ht="20.25" spans="1:18">
      <c r="A34" s="9" t="s">
        <v>218</v>
      </c>
      <c r="B34" s="9" t="s">
        <v>219</v>
      </c>
      <c r="C34" s="9">
        <v>3038.709</v>
      </c>
      <c r="D34" s="9">
        <v>3884.233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13.747</v>
      </c>
      <c r="K34" s="13">
        <v>1</v>
      </c>
      <c r="L34" s="13">
        <v>1</v>
      </c>
      <c r="M34" s="13">
        <v>0</v>
      </c>
      <c r="N34" s="13">
        <v>1</v>
      </c>
      <c r="O34" s="13">
        <v>0</v>
      </c>
      <c r="P34" s="13">
        <v>1.061</v>
      </c>
      <c r="Q34" s="13">
        <v>0</v>
      </c>
      <c r="R34" s="13">
        <v>0</v>
      </c>
    </row>
    <row r="35" ht="20.25" spans="1:18">
      <c r="A35" s="9" t="s">
        <v>220</v>
      </c>
      <c r="B35" s="9" t="s">
        <v>221</v>
      </c>
      <c r="C35" s="9">
        <v>120061.797</v>
      </c>
      <c r="D35" s="9">
        <v>139459.906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5.841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76.38</v>
      </c>
      <c r="Q35" s="13">
        <v>0</v>
      </c>
      <c r="R35" s="13">
        <v>1</v>
      </c>
    </row>
    <row r="36" ht="20.25" spans="1:18">
      <c r="A36" s="9" t="s">
        <v>222</v>
      </c>
      <c r="B36" s="9" t="s">
        <v>223</v>
      </c>
      <c r="C36" s="9">
        <v>16329.736</v>
      </c>
      <c r="D36" s="9">
        <v>18640.699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7.349</v>
      </c>
      <c r="K36" s="13">
        <v>3</v>
      </c>
      <c r="L36" s="13">
        <v>0</v>
      </c>
      <c r="M36" s="13">
        <v>-1</v>
      </c>
      <c r="N36" s="13">
        <v>1</v>
      </c>
      <c r="O36" s="13">
        <v>0</v>
      </c>
      <c r="P36" s="13">
        <v>5.029</v>
      </c>
      <c r="Q36" s="13">
        <v>0</v>
      </c>
      <c r="R36" s="13">
        <v>0</v>
      </c>
    </row>
    <row r="37" ht="20.25" spans="1:18">
      <c r="A37" s="9" t="s">
        <v>224</v>
      </c>
      <c r="B37" s="9" t="s">
        <v>225</v>
      </c>
      <c r="C37" s="9">
        <v>2989.818</v>
      </c>
      <c r="D37" s="9">
        <v>3753.638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10.323</v>
      </c>
      <c r="K37" s="13">
        <v>1</v>
      </c>
      <c r="L37" s="13">
        <v>1</v>
      </c>
      <c r="M37" s="13">
        <v>0</v>
      </c>
      <c r="N37" s="13">
        <v>0</v>
      </c>
      <c r="O37" s="13">
        <v>0</v>
      </c>
      <c r="P37" s="13">
        <v>0.832</v>
      </c>
      <c r="Q37" s="13">
        <v>0</v>
      </c>
      <c r="R37" s="13">
        <v>0</v>
      </c>
    </row>
    <row r="38" ht="20.25" spans="1:18">
      <c r="A38" s="9" t="s">
        <v>226</v>
      </c>
      <c r="B38" s="9" t="s">
        <v>227</v>
      </c>
      <c r="C38" s="9">
        <v>15819.499</v>
      </c>
      <c r="D38" s="9">
        <v>19747.688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15.787</v>
      </c>
      <c r="K38" s="13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34.237</v>
      </c>
      <c r="Q38" s="13">
        <v>0</v>
      </c>
      <c r="R38" s="13">
        <v>0</v>
      </c>
    </row>
    <row r="39" ht="20.25" spans="1:18">
      <c r="A39" s="9" t="s">
        <v>228</v>
      </c>
      <c r="B39" s="9" t="s">
        <v>229</v>
      </c>
      <c r="C39" s="9">
        <v>239363.906</v>
      </c>
      <c r="D39" s="9">
        <v>275485.625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1.856</v>
      </c>
      <c r="K39" s="13">
        <v>1</v>
      </c>
      <c r="L39" s="13">
        <v>0</v>
      </c>
      <c r="M39" s="13">
        <v>-1</v>
      </c>
      <c r="N39" s="13">
        <v>1</v>
      </c>
      <c r="O39" s="13">
        <v>0</v>
      </c>
      <c r="P39" s="13">
        <v>607.062</v>
      </c>
      <c r="Q39" s="13">
        <v>0</v>
      </c>
      <c r="R39" s="13">
        <v>0</v>
      </c>
    </row>
    <row r="40" ht="20.25" spans="1:18">
      <c r="A40" s="9" t="s">
        <v>230</v>
      </c>
      <c r="B40" s="9" t="s">
        <v>231</v>
      </c>
      <c r="C40" s="9">
        <v>5600.655</v>
      </c>
      <c r="D40" s="9">
        <v>6090.892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3.736</v>
      </c>
      <c r="K40" s="13">
        <v>0</v>
      </c>
      <c r="L40" s="13">
        <v>1</v>
      </c>
      <c r="M40" s="13">
        <v>1</v>
      </c>
      <c r="N40" s="13">
        <v>-1</v>
      </c>
      <c r="O40" s="13">
        <v>0</v>
      </c>
      <c r="P40" s="13">
        <v>-2.961</v>
      </c>
      <c r="Q40" s="13">
        <v>0</v>
      </c>
      <c r="R40" s="13">
        <v>0</v>
      </c>
    </row>
    <row r="41" ht="20.25" spans="1:18">
      <c r="A41" s="9" t="s">
        <v>232</v>
      </c>
      <c r="B41" s="9" t="s">
        <v>233</v>
      </c>
      <c r="C41" s="9">
        <v>3074.273</v>
      </c>
      <c r="D41" s="9">
        <v>3921.928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15.239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-5.508</v>
      </c>
      <c r="Q41" s="13">
        <v>0</v>
      </c>
      <c r="R41" s="13">
        <v>0</v>
      </c>
    </row>
    <row r="42" ht="20.25" spans="1:18">
      <c r="A42" s="6" t="s">
        <v>234</v>
      </c>
      <c r="B42" s="6" t="s">
        <v>235</v>
      </c>
      <c r="C42" s="6">
        <v>175.527</v>
      </c>
      <c r="D42" s="6">
        <v>235.981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8.269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0.046</v>
      </c>
      <c r="Q42" s="13">
        <v>0</v>
      </c>
      <c r="R42" s="13">
        <v>0</v>
      </c>
    </row>
    <row r="43" ht="20.25" spans="1:18">
      <c r="A43" s="9" t="s">
        <v>236</v>
      </c>
      <c r="B43" s="9" t="s">
        <v>237</v>
      </c>
      <c r="C43" s="9">
        <v>7986.055</v>
      </c>
      <c r="D43" s="9">
        <v>9043.029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6.278</v>
      </c>
      <c r="K43" s="13">
        <v>1</v>
      </c>
      <c r="L43" s="13">
        <v>2</v>
      </c>
      <c r="M43" s="13">
        <v>0</v>
      </c>
      <c r="N43" s="13">
        <v>1</v>
      </c>
      <c r="O43" s="13">
        <v>0</v>
      </c>
      <c r="P43" s="13">
        <v>1.119</v>
      </c>
      <c r="Q43" s="13">
        <v>0</v>
      </c>
      <c r="R43" s="13">
        <v>0</v>
      </c>
    </row>
    <row r="44" ht="20.25" spans="1:18">
      <c r="A44" s="9" t="s">
        <v>238</v>
      </c>
      <c r="B44" s="9" t="s">
        <v>239</v>
      </c>
      <c r="C44" s="9">
        <v>4292</v>
      </c>
      <c r="D44" s="9">
        <v>4885.826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7.6</v>
      </c>
      <c r="K44" s="13">
        <v>2</v>
      </c>
      <c r="L44" s="13">
        <v>0</v>
      </c>
      <c r="M44" s="13">
        <v>0</v>
      </c>
      <c r="N44" s="13">
        <v>0</v>
      </c>
      <c r="O44" s="13">
        <v>0</v>
      </c>
      <c r="P44" s="13">
        <v>-2.445</v>
      </c>
      <c r="Q44" s="13">
        <v>0</v>
      </c>
      <c r="R44" s="13">
        <v>0</v>
      </c>
    </row>
    <row r="45" ht="20.25" spans="1:18">
      <c r="A45" s="9" t="s">
        <v>240</v>
      </c>
      <c r="B45" s="9" t="s">
        <v>241</v>
      </c>
      <c r="C45" s="9">
        <v>1257.218</v>
      </c>
      <c r="D45" s="9">
        <v>1399.573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4.321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-1.043</v>
      </c>
      <c r="Q45" s="13">
        <v>0</v>
      </c>
      <c r="R45" s="13">
        <v>-1</v>
      </c>
    </row>
    <row r="46" ht="20.25" spans="1:18">
      <c r="A46" s="9" t="s">
        <v>242</v>
      </c>
      <c r="B46" s="9" t="s">
        <v>243</v>
      </c>
      <c r="C46" s="9">
        <v>657.945</v>
      </c>
      <c r="D46" s="9">
        <v>843.278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18.972</v>
      </c>
      <c r="K46" s="13">
        <v>2</v>
      </c>
      <c r="L46" s="13">
        <v>1</v>
      </c>
      <c r="M46" s="13">
        <v>-1</v>
      </c>
      <c r="N46" s="13">
        <v>1</v>
      </c>
      <c r="O46" s="13">
        <v>0</v>
      </c>
      <c r="P46" s="13">
        <v>-0.358</v>
      </c>
      <c r="Q46" s="13">
        <v>0</v>
      </c>
      <c r="R46" s="13">
        <v>0</v>
      </c>
    </row>
    <row r="47" ht="20.25" spans="1:18">
      <c r="A47" s="9" t="s">
        <v>244</v>
      </c>
      <c r="B47" s="9" t="s">
        <v>245</v>
      </c>
      <c r="C47" s="9">
        <v>1730</v>
      </c>
      <c r="D47" s="9">
        <v>2333.126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5.876</v>
      </c>
      <c r="K47" s="13">
        <v>0</v>
      </c>
      <c r="L47" s="13">
        <v>2</v>
      </c>
      <c r="M47" s="13">
        <v>1</v>
      </c>
      <c r="N47" s="13">
        <v>-1</v>
      </c>
      <c r="O47" s="13">
        <v>0</v>
      </c>
      <c r="P47" s="13">
        <v>-0.942</v>
      </c>
      <c r="Q47" s="13">
        <v>0</v>
      </c>
      <c r="R47" s="13">
        <v>0</v>
      </c>
    </row>
    <row r="48" ht="20.25" spans="1:18">
      <c r="A48" s="9" t="s">
        <v>246</v>
      </c>
      <c r="B48" s="9" t="s">
        <v>247</v>
      </c>
      <c r="C48" s="9">
        <v>3317.367</v>
      </c>
      <c r="D48" s="9">
        <v>3654.345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8.486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-0.983</v>
      </c>
      <c r="Q48" s="13">
        <v>0</v>
      </c>
      <c r="R48" s="13">
        <v>0</v>
      </c>
    </row>
    <row r="49" ht="20.25" spans="1:18">
      <c r="A49" s="9" t="s">
        <v>248</v>
      </c>
      <c r="B49" s="9" t="s">
        <v>249</v>
      </c>
      <c r="C49" s="9">
        <v>1182.227</v>
      </c>
      <c r="D49" s="9">
        <v>1620.945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1.11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-2.487</v>
      </c>
      <c r="Q49" s="13">
        <v>0</v>
      </c>
      <c r="R49" s="13">
        <v>0</v>
      </c>
    </row>
    <row r="50" ht="20.25" spans="1:18">
      <c r="A50" s="9" t="s">
        <v>250</v>
      </c>
      <c r="B50" s="9" t="s">
        <v>251</v>
      </c>
      <c r="C50" s="9">
        <v>7823</v>
      </c>
      <c r="D50" s="9">
        <v>8433.671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7.002</v>
      </c>
      <c r="K50" s="13">
        <v>3</v>
      </c>
      <c r="L50" s="13">
        <v>1</v>
      </c>
      <c r="M50" s="13">
        <v>0</v>
      </c>
      <c r="N50" s="13">
        <v>0</v>
      </c>
      <c r="O50" s="13">
        <v>0</v>
      </c>
      <c r="P50" s="13">
        <v>-6.864</v>
      </c>
      <c r="Q50" s="13">
        <v>0</v>
      </c>
      <c r="R50" s="13">
        <v>0</v>
      </c>
    </row>
    <row r="51" ht="20.25" spans="1:18">
      <c r="A51" s="9" t="s">
        <v>252</v>
      </c>
      <c r="B51" s="9" t="s">
        <v>253</v>
      </c>
      <c r="C51" s="9">
        <v>4281.399</v>
      </c>
      <c r="D51" s="9">
        <v>4920.43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4.561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0.489</v>
      </c>
      <c r="Q51" s="13">
        <v>0</v>
      </c>
      <c r="R51" s="13">
        <v>-1</v>
      </c>
    </row>
    <row r="52" ht="20.25" spans="1:18">
      <c r="A52" s="9" t="s">
        <v>254</v>
      </c>
      <c r="B52" s="9" t="s">
        <v>255</v>
      </c>
      <c r="C52" s="9">
        <v>7204</v>
      </c>
      <c r="D52" s="9">
        <v>7790.806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3.934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-8.889</v>
      </c>
      <c r="Q52" s="13">
        <v>0</v>
      </c>
      <c r="R52" s="13">
        <v>-1</v>
      </c>
    </row>
    <row r="53" ht="20.25" spans="1:18">
      <c r="A53" s="9" t="s">
        <v>256</v>
      </c>
      <c r="B53" s="9" t="s">
        <v>257</v>
      </c>
      <c r="C53" s="9">
        <v>7159.732</v>
      </c>
      <c r="D53" s="9">
        <v>8449.726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9.117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11.259</v>
      </c>
      <c r="Q53" s="13">
        <v>0</v>
      </c>
      <c r="R53" s="13">
        <v>0</v>
      </c>
    </row>
    <row r="54" ht="20.25" spans="1:18">
      <c r="A54" s="9" t="s">
        <v>258</v>
      </c>
      <c r="B54" s="9" t="s">
        <v>259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-0.978</v>
      </c>
      <c r="Q54" s="13">
        <v>0</v>
      </c>
      <c r="R54" s="13">
        <v>0</v>
      </c>
    </row>
    <row r="55" ht="20.25" spans="1:18">
      <c r="A55" s="9" t="s">
        <v>260</v>
      </c>
      <c r="B55" s="9" t="s">
        <v>261</v>
      </c>
      <c r="C55" s="9">
        <v>13206.727</v>
      </c>
      <c r="D55" s="9">
        <v>14781.997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4.748</v>
      </c>
      <c r="K55" s="13">
        <v>0</v>
      </c>
      <c r="L55" s="13">
        <v>0</v>
      </c>
      <c r="M55" s="13">
        <v>0</v>
      </c>
      <c r="N55" s="13">
        <v>-1</v>
      </c>
      <c r="O55" s="13">
        <v>0</v>
      </c>
      <c r="P55" s="13">
        <v>-8.996</v>
      </c>
      <c r="Q55" s="13">
        <v>0</v>
      </c>
      <c r="R55" s="13">
        <v>0</v>
      </c>
    </row>
    <row r="56" ht="20.25" spans="1:18">
      <c r="A56" s="9" t="s">
        <v>262</v>
      </c>
      <c r="B56" s="9" t="s">
        <v>263</v>
      </c>
      <c r="C56" s="9">
        <v>9099.668</v>
      </c>
      <c r="D56" s="9">
        <v>11036.667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4.113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0.804</v>
      </c>
      <c r="Q56" s="13">
        <v>0</v>
      </c>
      <c r="R56" s="13">
        <v>-1</v>
      </c>
    </row>
    <row r="57" ht="20.25" spans="1:18">
      <c r="A57" s="9" t="s">
        <v>264</v>
      </c>
      <c r="B57" s="9" t="s">
        <v>265</v>
      </c>
      <c r="C57" s="9">
        <v>19090.076</v>
      </c>
      <c r="D57" s="9">
        <v>21203.77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3.949</v>
      </c>
      <c r="K57" s="13">
        <v>1</v>
      </c>
      <c r="L57" s="13">
        <v>1</v>
      </c>
      <c r="M57" s="13">
        <v>0</v>
      </c>
      <c r="N57" s="13">
        <v>0</v>
      </c>
      <c r="O57" s="13">
        <v>0</v>
      </c>
      <c r="P57" s="13">
        <v>-18.442</v>
      </c>
      <c r="Q57" s="13">
        <v>0</v>
      </c>
      <c r="R57" s="13">
        <v>0</v>
      </c>
    </row>
    <row r="58" ht="20.25" spans="1:18">
      <c r="A58" s="9" t="s">
        <v>266</v>
      </c>
      <c r="B58" s="9" t="s">
        <v>267</v>
      </c>
      <c r="C58" s="9">
        <v>1005.673</v>
      </c>
      <c r="D58" s="9">
        <v>1479.946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18.503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-2.162</v>
      </c>
      <c r="Q58" s="13">
        <v>0</v>
      </c>
      <c r="R58" s="13">
        <v>-1</v>
      </c>
    </row>
    <row r="59" ht="20.25" spans="1:18">
      <c r="A59" s="9" t="s">
        <v>268</v>
      </c>
      <c r="B59" s="9" t="s">
        <v>269</v>
      </c>
      <c r="C59" s="9">
        <v>2395.6</v>
      </c>
      <c r="D59" s="9">
        <v>3103.491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9" t="s">
        <v>270</v>
      </c>
      <c r="B60" s="9" t="s">
        <v>271</v>
      </c>
      <c r="C60" s="9">
        <v>2293</v>
      </c>
      <c r="D60" s="9">
        <v>2629.054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8.791</v>
      </c>
      <c r="K60" s="13">
        <v>1</v>
      </c>
      <c r="L60" s="13">
        <v>1</v>
      </c>
      <c r="M60" s="13">
        <v>0</v>
      </c>
      <c r="N60" s="13">
        <v>-1</v>
      </c>
      <c r="O60" s="13">
        <v>0</v>
      </c>
      <c r="P60" s="13">
        <v>-4.212</v>
      </c>
      <c r="Q60" s="13">
        <v>0</v>
      </c>
      <c r="R60" s="13">
        <v>0</v>
      </c>
    </row>
    <row r="61" ht="20.25" spans="1:18">
      <c r="A61" s="9" t="s">
        <v>272</v>
      </c>
      <c r="B61" s="9" t="s">
        <v>273</v>
      </c>
      <c r="C61" s="9">
        <v>8083.206</v>
      </c>
      <c r="D61" s="9">
        <v>9860.639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7.335</v>
      </c>
      <c r="K61" s="13">
        <v>0</v>
      </c>
      <c r="L61" s="13">
        <v>2</v>
      </c>
      <c r="M61" s="13">
        <v>1</v>
      </c>
      <c r="N61" s="13">
        <v>-1</v>
      </c>
      <c r="O61" s="13">
        <v>0</v>
      </c>
      <c r="P61" s="13">
        <v>16.233</v>
      </c>
      <c r="Q61" s="13">
        <v>0</v>
      </c>
      <c r="R61" s="13">
        <v>0</v>
      </c>
    </row>
    <row r="62" ht="20.25" spans="1:18">
      <c r="A62" s="9" t="s">
        <v>274</v>
      </c>
      <c r="B62" s="9" t="s">
        <v>275</v>
      </c>
      <c r="C62" s="9">
        <v>6345.762</v>
      </c>
      <c r="D62" s="9">
        <v>7476.783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7.979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-0.554</v>
      </c>
      <c r="Q62" s="13">
        <v>0</v>
      </c>
      <c r="R62" s="13">
        <v>0</v>
      </c>
    </row>
    <row r="63" ht="20.25" spans="1:18">
      <c r="A63" s="9" t="s">
        <v>276</v>
      </c>
      <c r="B63" s="9" t="s">
        <v>277</v>
      </c>
      <c r="C63" s="9">
        <v>2321.309</v>
      </c>
      <c r="D63" s="9">
        <v>2813.855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9" t="s">
        <v>278</v>
      </c>
      <c r="B64" s="9" t="s">
        <v>279</v>
      </c>
      <c r="C64" s="9">
        <v>5736</v>
      </c>
      <c r="D64" s="9">
        <v>6782.473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7.154</v>
      </c>
      <c r="K64" s="13">
        <v>0</v>
      </c>
      <c r="L64" s="13">
        <v>1</v>
      </c>
      <c r="M64" s="13">
        <v>0</v>
      </c>
      <c r="N64" s="13">
        <v>0</v>
      </c>
      <c r="O64" s="13">
        <v>0</v>
      </c>
      <c r="P64" s="13">
        <v>1.989</v>
      </c>
      <c r="Q64" s="13">
        <v>0</v>
      </c>
      <c r="R64" s="13">
        <v>0</v>
      </c>
    </row>
    <row r="65" ht="20.25" spans="1:18">
      <c r="A65" s="9" t="s">
        <v>280</v>
      </c>
      <c r="B65" s="9" t="s">
        <v>281</v>
      </c>
      <c r="C65" s="9">
        <v>6572</v>
      </c>
      <c r="D65" s="9">
        <v>8266.565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2.839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3.688</v>
      </c>
      <c r="Q65" s="13">
        <v>0</v>
      </c>
      <c r="R65" s="13">
        <v>0</v>
      </c>
    </row>
    <row r="66" ht="20.25" spans="1:18">
      <c r="A66" s="9" t="s">
        <v>282</v>
      </c>
      <c r="B66" s="9" t="s">
        <v>283</v>
      </c>
      <c r="C66" s="9">
        <v>2227.64</v>
      </c>
      <c r="D66" s="9">
        <v>2768.682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0.862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-4.517</v>
      </c>
      <c r="Q66" s="13">
        <v>0</v>
      </c>
      <c r="R66" s="13">
        <v>0</v>
      </c>
    </row>
    <row r="67" ht="20.25" spans="1:18">
      <c r="A67" s="9" t="s">
        <v>284</v>
      </c>
      <c r="B67" s="9" t="s">
        <v>285</v>
      </c>
      <c r="C67" s="9">
        <v>1318.145</v>
      </c>
      <c r="D67" s="9">
        <v>1890.703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7.042</v>
      </c>
      <c r="K67" s="13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-4.027</v>
      </c>
      <c r="Q67" s="13">
        <v>0</v>
      </c>
      <c r="R67" s="13">
        <v>0</v>
      </c>
    </row>
    <row r="68" ht="20.25" spans="1:18">
      <c r="A68" s="9" t="s">
        <v>286</v>
      </c>
      <c r="B68" s="9" t="s">
        <v>287</v>
      </c>
      <c r="C68" s="9">
        <v>6016.538</v>
      </c>
      <c r="D68" s="9">
        <v>7086.135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5.4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-1.449</v>
      </c>
      <c r="Q68" s="13">
        <v>0</v>
      </c>
      <c r="R68" s="13">
        <v>0</v>
      </c>
    </row>
    <row r="69" ht="20.25" spans="1:18">
      <c r="A69" s="9" t="s">
        <v>288</v>
      </c>
      <c r="B69" s="9" t="s">
        <v>289</v>
      </c>
      <c r="C69" s="9">
        <v>2258.657</v>
      </c>
      <c r="D69" s="9">
        <v>2804.585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10.335</v>
      </c>
      <c r="K69" s="13">
        <v>0</v>
      </c>
      <c r="L69" s="13">
        <v>1</v>
      </c>
      <c r="M69" s="13">
        <v>0</v>
      </c>
      <c r="N69" s="13">
        <v>0</v>
      </c>
      <c r="O69" s="13">
        <v>0</v>
      </c>
      <c r="P69" s="13">
        <v>-6.863</v>
      </c>
      <c r="Q69" s="13">
        <v>0</v>
      </c>
      <c r="R69" s="13">
        <v>0</v>
      </c>
    </row>
    <row r="70" ht="20.25" spans="1:18">
      <c r="A70" s="9" t="s">
        <v>290</v>
      </c>
      <c r="B70" s="9" t="s">
        <v>291</v>
      </c>
      <c r="C70" s="9">
        <v>5895.127</v>
      </c>
      <c r="D70" s="9">
        <v>7180.691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6.367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-15.904</v>
      </c>
      <c r="Q70" s="13">
        <v>0</v>
      </c>
      <c r="R70" s="13">
        <v>0</v>
      </c>
    </row>
    <row r="71" ht="20.25" spans="1:18">
      <c r="A71" s="9" t="s">
        <v>292</v>
      </c>
      <c r="B71" s="9" t="s">
        <v>293</v>
      </c>
      <c r="C71" s="9">
        <v>5519.2</v>
      </c>
      <c r="D71" s="9">
        <v>6020.885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7.829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-12.869</v>
      </c>
      <c r="Q71" s="13">
        <v>0</v>
      </c>
      <c r="R71" s="13">
        <v>0</v>
      </c>
    </row>
    <row r="72" ht="20.25" spans="1:18">
      <c r="A72" s="9" t="s">
        <v>294</v>
      </c>
      <c r="B72" s="9" t="s">
        <v>295</v>
      </c>
      <c r="C72" s="9">
        <v>4636</v>
      </c>
      <c r="D72" s="9">
        <v>5757.274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3.738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1.757</v>
      </c>
      <c r="Q72" s="13">
        <v>0</v>
      </c>
      <c r="R72" s="13">
        <v>0</v>
      </c>
    </row>
    <row r="73" ht="20.25" spans="1:18">
      <c r="A73" s="9" t="s">
        <v>296</v>
      </c>
      <c r="B73" s="9" t="s">
        <v>297</v>
      </c>
      <c r="C73" s="9">
        <v>1729.273</v>
      </c>
      <c r="D73" s="9">
        <v>1980.665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1.802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-5.459</v>
      </c>
      <c r="Q73" s="13">
        <v>0</v>
      </c>
      <c r="R73" s="13">
        <v>-1</v>
      </c>
    </row>
    <row r="74" ht="20.25" spans="1:18">
      <c r="A74" s="9" t="s">
        <v>298</v>
      </c>
      <c r="B74" s="9" t="s">
        <v>299</v>
      </c>
      <c r="C74" s="9">
        <v>2972.018</v>
      </c>
      <c r="D74" s="9">
        <v>3698.927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9" t="s">
        <v>300</v>
      </c>
      <c r="B75" s="9" t="s">
        <v>301</v>
      </c>
      <c r="C75" s="9">
        <v>4354.421</v>
      </c>
      <c r="D75" s="9">
        <v>6122.013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25.692</v>
      </c>
      <c r="K75" s="13">
        <v>2</v>
      </c>
      <c r="L75" s="13">
        <v>0</v>
      </c>
      <c r="M75" s="13">
        <v>0</v>
      </c>
      <c r="N75" s="13">
        <v>1</v>
      </c>
      <c r="O75" s="13">
        <v>0</v>
      </c>
      <c r="P75" s="13">
        <v>8.203</v>
      </c>
      <c r="Q75" s="13">
        <v>0</v>
      </c>
      <c r="R75" s="13">
        <v>0</v>
      </c>
    </row>
    <row r="76" ht="20.25" spans="1:18">
      <c r="A76" s="9" t="s">
        <v>302</v>
      </c>
      <c r="B76" s="9" t="s">
        <v>303</v>
      </c>
      <c r="C76" s="9">
        <v>3135.666</v>
      </c>
      <c r="D76" s="9">
        <v>4308.227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20.106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4.486</v>
      </c>
      <c r="Q76" s="13">
        <v>0</v>
      </c>
      <c r="R76" s="13">
        <v>0</v>
      </c>
    </row>
    <row r="77" ht="20.25" spans="1:18">
      <c r="A77" s="9" t="s">
        <v>304</v>
      </c>
      <c r="B77" s="9" t="s">
        <v>305</v>
      </c>
      <c r="C77" s="9">
        <v>2194.872</v>
      </c>
      <c r="D77" s="9">
        <v>2970.27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17.006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3.731</v>
      </c>
      <c r="Q77" s="13">
        <v>0</v>
      </c>
      <c r="R77" s="13">
        <v>0</v>
      </c>
    </row>
    <row r="78" ht="20.25" spans="1:18">
      <c r="A78" s="9" t="s">
        <v>306</v>
      </c>
      <c r="B78" s="9" t="s">
        <v>307</v>
      </c>
      <c r="C78" s="9">
        <v>108.337</v>
      </c>
      <c r="D78" s="9">
        <v>115.872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6.437</v>
      </c>
      <c r="K78" s="13">
        <v>4</v>
      </c>
      <c r="L78" s="13">
        <v>2</v>
      </c>
      <c r="M78" s="13">
        <v>-1</v>
      </c>
      <c r="N78" s="13">
        <v>0</v>
      </c>
      <c r="O78" s="13">
        <v>0</v>
      </c>
      <c r="P78" s="13">
        <v>0.005</v>
      </c>
      <c r="Q78" s="13">
        <v>0</v>
      </c>
      <c r="R78" s="13">
        <v>0</v>
      </c>
    </row>
    <row r="79" ht="20.25" spans="1:18">
      <c r="A79" s="6" t="s">
        <v>308</v>
      </c>
      <c r="B79" s="6" t="s">
        <v>309</v>
      </c>
      <c r="C79" s="6">
        <v>63578.617</v>
      </c>
      <c r="D79" s="6">
        <v>71627.305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3.756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46.191</v>
      </c>
      <c r="Q79" s="13">
        <v>0</v>
      </c>
      <c r="R79" s="13">
        <v>0</v>
      </c>
    </row>
    <row r="80" ht="20.25" spans="1:18">
      <c r="A80" s="6" t="s">
        <v>310</v>
      </c>
      <c r="B80" s="6" t="s">
        <v>311</v>
      </c>
      <c r="C80" s="6">
        <v>1400.036</v>
      </c>
      <c r="D80" s="6">
        <v>3399.087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47.149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16.688</v>
      </c>
      <c r="Q80" s="13">
        <v>0</v>
      </c>
      <c r="R80" s="13">
        <v>0</v>
      </c>
    </row>
    <row r="81" ht="20.25" spans="1:18">
      <c r="A81" s="6" t="s">
        <v>312</v>
      </c>
      <c r="B81" s="6" t="s">
        <v>313</v>
      </c>
      <c r="C81" s="6">
        <v>3519.722</v>
      </c>
      <c r="D81" s="6">
        <v>4134.177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10.78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10.076</v>
      </c>
      <c r="Q81" s="13">
        <v>0</v>
      </c>
      <c r="R81" s="13">
        <v>0</v>
      </c>
    </row>
    <row r="82" ht="20.25" spans="1:18">
      <c r="A82" s="6" t="s">
        <v>314</v>
      </c>
      <c r="B82" s="6" t="s">
        <v>315</v>
      </c>
      <c r="C82" s="6">
        <v>486.039</v>
      </c>
      <c r="D82" s="6">
        <v>595.413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9.658</v>
      </c>
      <c r="K82" s="13">
        <v>0</v>
      </c>
      <c r="L82" s="13">
        <v>1</v>
      </c>
      <c r="M82" s="13">
        <v>0</v>
      </c>
      <c r="N82" s="13">
        <v>0</v>
      </c>
      <c r="O82" s="13">
        <v>0</v>
      </c>
      <c r="P82" s="13">
        <v>0.195</v>
      </c>
      <c r="Q82" s="13">
        <v>0</v>
      </c>
      <c r="R82" s="13">
        <v>0</v>
      </c>
    </row>
    <row r="83" ht="20.25" spans="1:18">
      <c r="A83" s="6" t="s">
        <v>316</v>
      </c>
      <c r="B83" s="6" t="s">
        <v>317</v>
      </c>
      <c r="C83" s="6">
        <v>71993.766</v>
      </c>
      <c r="D83" s="6">
        <v>92668.68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5.644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-259.693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2024-12-04T16:19:40Z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5AB2C4ACB1824EA9AB7773582D93F1F6_13</vt:lpwstr>
  </property>
  <property fmtid="{D5CDD505-2E9C-101B-9397-08002B2CF9AE}" pid="3" name="KSOProductBuildVer">
    <vt:lpwstr>2052-12.1.0.15712</vt:lpwstr>
  </property>
</Properties>
</file>