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<sst xmlns="http://schemas.openxmlformats.org/spreadsheetml/2006/main" count="403" uniqueCount="370">
  <si>
    <t>京沪深强转弱</t>
  </si>
  <si>
    <t>京沪深弱转强</t>
  </si>
  <si>
    <t>代码</t>
  </si>
  <si>
    <t>简称</t>
  </si>
  <si>
    <t>总市值</t>
  </si>
  <si>
    <t>低空经济</t>
  </si>
  <si>
    <t>40453.55亿</t>
  </si>
  <si>
    <t>绩优股</t>
  </si>
  <si>
    <t>83721.98亿</t>
  </si>
  <si>
    <t>全指能源</t>
  </si>
  <si>
    <t>39402.92亿</t>
  </si>
  <si>
    <t>红利指数</t>
  </si>
  <si>
    <t>80920.48亿</t>
  </si>
  <si>
    <t>贵州板块</t>
  </si>
  <si>
    <t>22338.32亿</t>
  </si>
  <si>
    <t>全指医药</t>
  </si>
  <si>
    <t>40835.80亿</t>
  </si>
  <si>
    <t>山西板块</t>
  </si>
  <si>
    <t>8252.96亿</t>
  </si>
  <si>
    <t>电力</t>
  </si>
  <si>
    <t>27968.51亿</t>
  </si>
  <si>
    <t>配股预案</t>
  </si>
  <si>
    <t>--</t>
  </si>
  <si>
    <t>医疗保健</t>
  </si>
  <si>
    <t>19519.88亿</t>
  </si>
  <si>
    <t>保险新进</t>
  </si>
  <si>
    <t>13845.73亿</t>
  </si>
  <si>
    <t>即将解禁</t>
  </si>
  <si>
    <t>12262.97亿</t>
  </si>
  <si>
    <t>发可转债</t>
  </si>
  <si>
    <t>7587.50亿</t>
  </si>
  <si>
    <t>铜缆高速连接</t>
  </si>
  <si>
    <t>5358.95亿</t>
  </si>
  <si>
    <t>融资增加</t>
  </si>
  <si>
    <t>4364.05亿</t>
  </si>
  <si>
    <t>近端次新</t>
  </si>
  <si>
    <t>2150.26亿</t>
  </si>
  <si>
    <t>日用化工</t>
  </si>
  <si>
    <t>1600.43亿</t>
  </si>
  <si>
    <t>绿色电力</t>
  </si>
  <si>
    <t>投资时钟</t>
  </si>
  <si>
    <t>中盘价值</t>
  </si>
  <si>
    <t>国证基建</t>
  </si>
  <si>
    <t>资源优势</t>
  </si>
  <si>
    <t>创医药</t>
  </si>
  <si>
    <t>业绩预降</t>
  </si>
  <si>
    <t>农业主题</t>
  </si>
  <si>
    <t>深次新股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</si>
  <si>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</si>
  <si>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</si>
  <si>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</si>
  <si>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</si>
  <si>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</si>
  <si>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</si>
  <si>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</si>
  <si>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</si>
  <si>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</si>
  <si>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</si>
  <si>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</si>
  <si>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</si>
  <si>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</si>
  <si>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</si>
  <si>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</si>
  <si>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</si>
  <si>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</si>
  <si>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</si>
  <si>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</si>
  <si>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</si>
  <si>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科创材料</t>
  </si>
  <si>
    <t>300高贝</t>
  </si>
  <si>
    <t>500信息</t>
  </si>
  <si>
    <t>上海国企</t>
  </si>
  <si>
    <t>新兴综指</t>
  </si>
  <si>
    <t>中证信息</t>
  </si>
  <si>
    <t>中证TMT</t>
  </si>
  <si>
    <t>中小300</t>
  </si>
  <si>
    <t>创业创新</t>
  </si>
  <si>
    <t>新指数</t>
  </si>
  <si>
    <t>创业板综</t>
  </si>
  <si>
    <t>深证综指</t>
  </si>
  <si>
    <t>深证Ａ指</t>
  </si>
  <si>
    <t>创业低碳</t>
  </si>
  <si>
    <t>数字经济</t>
  </si>
  <si>
    <t>巨潮小盘</t>
  </si>
  <si>
    <t>国证Ａ指</t>
  </si>
  <si>
    <t>深企综指</t>
  </si>
  <si>
    <t>长三角</t>
  </si>
  <si>
    <t>能源金属</t>
  </si>
  <si>
    <t>1000地产</t>
  </si>
  <si>
    <t>国证地产</t>
  </si>
  <si>
    <t>大盘高贝</t>
  </si>
  <si>
    <t>国证保证</t>
  </si>
  <si>
    <t>证券龙头</t>
  </si>
  <si>
    <t>科技100</t>
  </si>
  <si>
    <t>深证金融</t>
  </si>
  <si>
    <t>中小基础</t>
  </si>
  <si>
    <t>深证地产</t>
  </si>
  <si>
    <t>创业基础</t>
  </si>
  <si>
    <t>中小新兴</t>
  </si>
  <si>
    <t>深成指EW</t>
  </si>
  <si>
    <t>深成信息</t>
  </si>
  <si>
    <t>深证节能</t>
  </si>
  <si>
    <t>深证创投</t>
  </si>
  <si>
    <t>CSSW证券</t>
  </si>
  <si>
    <t>工业4.0</t>
  </si>
  <si>
    <t>证券公司</t>
  </si>
  <si>
    <t>国证芯片</t>
  </si>
  <si>
    <t>南山50</t>
  </si>
  <si>
    <t>蓝色100</t>
  </si>
  <si>
    <t>300公用</t>
  </si>
  <si>
    <t>国债指数</t>
  </si>
  <si>
    <t>企债指数</t>
  </si>
  <si>
    <t>中型综指</t>
  </si>
  <si>
    <t>沪公司债</t>
  </si>
  <si>
    <t>上证信息</t>
  </si>
  <si>
    <t>沪企债30</t>
  </si>
  <si>
    <t>上证新兴</t>
  </si>
  <si>
    <t>信息等权</t>
  </si>
  <si>
    <t>沪财中小</t>
  </si>
  <si>
    <t>高端装备</t>
  </si>
  <si>
    <t>5年信用</t>
  </si>
  <si>
    <t>380信息</t>
  </si>
  <si>
    <t>信用100</t>
  </si>
  <si>
    <t>上证高新</t>
  </si>
  <si>
    <t>上证150</t>
  </si>
  <si>
    <t>380高贝</t>
  </si>
  <si>
    <t>沪互联+</t>
  </si>
  <si>
    <t>科创信息</t>
  </si>
  <si>
    <t>科创芯片</t>
  </si>
  <si>
    <t>科创50</t>
  </si>
  <si>
    <t>科创200</t>
  </si>
  <si>
    <t>中证1000</t>
  </si>
  <si>
    <t>300信息</t>
  </si>
  <si>
    <t>公司债指</t>
  </si>
  <si>
    <t>全指信息</t>
  </si>
  <si>
    <t>深证700</t>
  </si>
  <si>
    <t>中小创新</t>
  </si>
  <si>
    <t>SME创新</t>
  </si>
  <si>
    <t>创业200</t>
  </si>
  <si>
    <t>创业小盘</t>
  </si>
  <si>
    <t>中小综指</t>
  </si>
  <si>
    <t>建筑指数</t>
  </si>
  <si>
    <t>批零指数</t>
  </si>
  <si>
    <t>餐饮指数</t>
  </si>
  <si>
    <t>IT指数</t>
  </si>
  <si>
    <t>金融指数</t>
  </si>
  <si>
    <t>商务指数</t>
  </si>
  <si>
    <t>公共指数</t>
  </si>
  <si>
    <t>文化指数</t>
  </si>
  <si>
    <t>综企指数</t>
  </si>
  <si>
    <t>创业数字</t>
  </si>
  <si>
    <t>创新技术</t>
  </si>
  <si>
    <t>大数据50</t>
  </si>
  <si>
    <t>机器人50</t>
  </si>
  <si>
    <t>AI 50</t>
  </si>
  <si>
    <t>区块链50</t>
  </si>
  <si>
    <t>碳中和债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</si>
  <si>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</si>
  <si>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</si>
  <si>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</si>
  <si>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</si>
  <si>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</si>
  <si>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</si>
  <si>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</si>
  <si>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</si>
  <si>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</si>
  <si>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</si>
  <si>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国证算力</t>
  </si>
  <si>
    <t>1000信息</t>
  </si>
  <si>
    <t>国证文化</t>
  </si>
  <si>
    <t>中盘高贝</t>
  </si>
  <si>
    <t>小盘高贝</t>
  </si>
  <si>
    <t>I300</t>
  </si>
  <si>
    <t>数据要素</t>
  </si>
  <si>
    <t>中关村A</t>
  </si>
  <si>
    <t>中关村50</t>
  </si>
  <si>
    <t>专利领先</t>
  </si>
  <si>
    <t>国证定增</t>
  </si>
  <si>
    <t>数字传媒</t>
  </si>
  <si>
    <t>央视文化</t>
  </si>
  <si>
    <t>深证信息</t>
  </si>
  <si>
    <t>中创400</t>
  </si>
  <si>
    <t>700成长</t>
  </si>
  <si>
    <t>700价值</t>
  </si>
  <si>
    <t>中创高新</t>
  </si>
  <si>
    <t>深证文化</t>
  </si>
  <si>
    <t>深证高贝</t>
  </si>
  <si>
    <t>中小高贝</t>
  </si>
  <si>
    <t>中创高贝</t>
  </si>
  <si>
    <t>深互联网</t>
  </si>
  <si>
    <t>深互联EW</t>
  </si>
  <si>
    <t>深成金融</t>
  </si>
  <si>
    <t>安防产业</t>
  </si>
  <si>
    <t>创业高贝</t>
  </si>
  <si>
    <t>中关村60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</si>
  <si>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</si>
  <si>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</si>
  <si>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</si>
  <si>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</si>
  <si>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</si>
  <si>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</si>
  <si>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</si>
  <si>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移动互联</t>
  </si>
  <si>
    <t>中证传媒</t>
  </si>
  <si>
    <t>CSWD并购</t>
  </si>
  <si>
    <t>信息安全</t>
  </si>
  <si>
    <t>智能家居</t>
  </si>
  <si>
    <t>【数据引擎：奇衡DK阿赖耶识系统】情绪值</t>
  </si>
  <si>
    <t>T00</t>
  </si>
  <si>
    <t>10年国债连续</t>
  </si>
  <si>
    <t>AO00</t>
  </si>
  <si>
    <t>氧化铝连续</t>
  </si>
  <si>
    <t>BUX00</t>
  </si>
  <si>
    <t>沥青连续</t>
  </si>
  <si>
    <t>FU00</t>
  </si>
  <si>
    <t>燃油连续</t>
  </si>
  <si>
    <t>ZN00</t>
  </si>
  <si>
    <t>沪锌连续</t>
  </si>
  <si>
    <t>L00</t>
  </si>
  <si>
    <t>塑料连续</t>
  </si>
  <si>
    <t>P00</t>
  </si>
  <si>
    <t>棕榈连续</t>
  </si>
  <si>
    <t>AP00</t>
  </si>
  <si>
    <t>苹果连续</t>
  </si>
  <si>
    <t>RS00</t>
  </si>
  <si>
    <t>菜籽连续</t>
  </si>
  <si>
    <t>SRX00</t>
  </si>
  <si>
    <t>白糖连续</t>
  </si>
  <si>
    <t>IM00</t>
  </si>
  <si>
    <t>1000股指连续</t>
  </si>
  <si>
    <t>TF00</t>
  </si>
  <si>
    <t>5年国债连续</t>
  </si>
  <si>
    <t>TS00</t>
  </si>
  <si>
    <t>2年国债连续</t>
  </si>
  <si>
    <t>BR00</t>
  </si>
  <si>
    <t>丁二烯橡胶连续</t>
  </si>
  <si>
    <t>SS00</t>
  </si>
  <si>
    <t>不锈钢连续</t>
  </si>
  <si>
    <t>AX00</t>
  </si>
  <si>
    <t>豆一连续</t>
  </si>
  <si>
    <t>BB00</t>
  </si>
  <si>
    <t>胶合板连续</t>
  </si>
  <si>
    <t>C00</t>
  </si>
  <si>
    <t>玉米连续</t>
  </si>
  <si>
    <t>CS00</t>
  </si>
  <si>
    <t>淀粉连续</t>
  </si>
  <si>
    <t>LH00</t>
  </si>
  <si>
    <t>生猪连续</t>
  </si>
  <si>
    <t>RR00</t>
  </si>
  <si>
    <t>粳米连续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</si>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</sst>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J8" sqref="J8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"880522"</f>
        <v>880522</v>
      </c>
      <c r="B3" s="30" t="s">
        <v>5</v>
      </c>
      <c r="C3" s="30" t="s">
        <v>6</v>
      </c>
      <c r="D3" s="30" t="str">
        <f>"880835"</f>
        <v>880835</v>
      </c>
      <c r="E3" s="30" t="s">
        <v>7</v>
      </c>
      <c r="F3" s="30" t="s">
        <v>8</v>
      </c>
    </row>
    <row r="4" ht="16.5" spans="1:6">
      <c r="A4" s="30" t="str">
        <f>"000986"</f>
        <v>000986</v>
      </c>
      <c r="B4" s="30" t="s">
        <v>9</v>
      </c>
      <c r="C4" s="30" t="s">
        <v>10</v>
      </c>
      <c r="D4" s="30" t="str">
        <f>"000015"</f>
        <v>000015</v>
      </c>
      <c r="E4" s="30" t="s">
        <v>11</v>
      </c>
      <c r="F4" s="30" t="s">
        <v>12</v>
      </c>
    </row>
    <row r="5" ht="16.5" spans="1:6">
      <c r="A5" s="30" t="str">
        <f>"880229"</f>
        <v>880229</v>
      </c>
      <c r="B5" s="30" t="s">
        <v>13</v>
      </c>
      <c r="C5" s="30" t="s">
        <v>14</v>
      </c>
      <c r="D5" s="30" t="str">
        <f>"000991"</f>
        <v>000991</v>
      </c>
      <c r="E5" s="30" t="s">
        <v>15</v>
      </c>
      <c r="F5" s="30" t="s">
        <v>16</v>
      </c>
    </row>
    <row r="6" ht="16.5" spans="1:6">
      <c r="A6" s="30" t="str">
        <f>"880217"</f>
        <v>880217</v>
      </c>
      <c r="B6" s="30" t="s">
        <v>17</v>
      </c>
      <c r="C6" s="30" t="s">
        <v>18</v>
      </c>
      <c r="D6" s="30" t="str">
        <f>"880305"</f>
        <v>880305</v>
      </c>
      <c r="E6" s="30" t="s">
        <v>19</v>
      </c>
      <c r="F6" s="30" t="s">
        <v>20</v>
      </c>
    </row>
    <row r="7" ht="16.5" spans="1:6">
      <c r="A7" s="30" t="str">
        <f>"880890"</f>
        <v>880890</v>
      </c>
      <c r="B7" s="30" t="s">
        <v>21</v>
      </c>
      <c r="C7" s="30" t="s">
        <v>22</v>
      </c>
      <c r="D7" s="30" t="str">
        <f>"880398"</f>
        <v>880398</v>
      </c>
      <c r="E7" s="30" t="s">
        <v>23</v>
      </c>
      <c r="F7" s="30" t="s">
        <v>24</v>
      </c>
    </row>
    <row r="8" ht="16.5" spans="1:6">
      <c r="A8" s="22"/>
      <c r="B8" s="22"/>
      <c r="C8" s="22"/>
      <c r="D8" s="30" t="str">
        <f>"880782"</f>
        <v>880782</v>
      </c>
      <c r="E8" s="30" t="s">
        <v>25</v>
      </c>
      <c r="F8" s="30" t="s">
        <v>26</v>
      </c>
    </row>
    <row r="9" ht="16.5" spans="1:6">
      <c r="A9" s="22"/>
      <c r="B9" s="22"/>
      <c r="C9" s="22"/>
      <c r="D9" s="30" t="str">
        <f>"880897"</f>
        <v>880897</v>
      </c>
      <c r="E9" s="30" t="s">
        <v>27</v>
      </c>
      <c r="F9" s="30" t="s">
        <v>28</v>
      </c>
    </row>
    <row r="10" ht="16.5" spans="1:6">
      <c r="A10" s="22"/>
      <c r="B10" s="22"/>
      <c r="C10" s="22"/>
      <c r="D10" s="30" t="str">
        <f>"880723"</f>
        <v>880723</v>
      </c>
      <c r="E10" s="30" t="s">
        <v>29</v>
      </c>
      <c r="F10" s="30" t="s">
        <v>30</v>
      </c>
    </row>
    <row r="11" ht="16.5" spans="1:6">
      <c r="A11" s="22"/>
      <c r="B11" s="22"/>
      <c r="C11" s="22"/>
      <c r="D11" s="30" t="str">
        <f>"880523"</f>
        <v>880523</v>
      </c>
      <c r="E11" s="30" t="s">
        <v>31</v>
      </c>
      <c r="F11" s="30" t="s">
        <v>32</v>
      </c>
    </row>
    <row r="12" ht="16.5" spans="1:6">
      <c r="A12" s="22"/>
      <c r="B12" s="22"/>
      <c r="C12" s="22"/>
      <c r="D12" s="30" t="str">
        <f>"880780"</f>
        <v>880780</v>
      </c>
      <c r="E12" s="30" t="s">
        <v>33</v>
      </c>
      <c r="F12" s="30" t="s">
        <v>34</v>
      </c>
    </row>
    <row r="13" ht="16.5" spans="1:6">
      <c r="A13" s="22"/>
      <c r="B13" s="22"/>
      <c r="C13" s="22"/>
      <c r="D13" s="30" t="str">
        <f>"880885"</f>
        <v>880885</v>
      </c>
      <c r="E13" s="30" t="s">
        <v>35</v>
      </c>
      <c r="F13" s="30" t="s">
        <v>36</v>
      </c>
    </row>
    <row r="14" ht="16.5" spans="1:6">
      <c r="A14" s="22"/>
      <c r="B14" s="22"/>
      <c r="C14" s="22"/>
      <c r="D14" s="30" t="str">
        <f>"880355"</f>
        <v>880355</v>
      </c>
      <c r="E14" s="30" t="s">
        <v>37</v>
      </c>
      <c r="F14" s="30" t="s">
        <v>38</v>
      </c>
    </row>
    <row r="15" ht="16.5" spans="1:6">
      <c r="A15" s="22"/>
      <c r="B15" s="22"/>
      <c r="C15" s="22"/>
      <c r="D15" s="30" t="str">
        <f>"399438"</f>
        <v>399438</v>
      </c>
      <c r="E15" s="30" t="s">
        <v>39</v>
      </c>
      <c r="F15" s="30" t="s">
        <v>22</v>
      </c>
    </row>
    <row r="16" ht="16.5" spans="1:6">
      <c r="A16" s="22"/>
      <c r="B16" s="22"/>
      <c r="C16" s="22"/>
      <c r="D16" s="30" t="str">
        <f>"399391"</f>
        <v>399391</v>
      </c>
      <c r="E16" s="30" t="s">
        <v>40</v>
      </c>
      <c r="F16" s="30" t="s">
        <v>22</v>
      </c>
    </row>
    <row r="17" ht="16.5" spans="1:6">
      <c r="A17" s="22"/>
      <c r="B17" s="22"/>
      <c r="C17" s="22"/>
      <c r="D17" s="30" t="str">
        <f>"399375"</f>
        <v>399375</v>
      </c>
      <c r="E17" s="30" t="s">
        <v>41</v>
      </c>
      <c r="F17" s="30" t="s">
        <v>22</v>
      </c>
    </row>
    <row r="18" ht="16.5" spans="1:6">
      <c r="A18" s="22"/>
      <c r="B18" s="22"/>
      <c r="C18" s="22"/>
      <c r="D18" s="30" t="str">
        <f>"399359"</f>
        <v>399359</v>
      </c>
      <c r="E18" s="30" t="s">
        <v>42</v>
      </c>
      <c r="F18" s="30" t="s">
        <v>22</v>
      </c>
    </row>
    <row r="19" ht="17.25" spans="1:6">
      <c r="A19" s="31"/>
      <c r="B19" s="31"/>
      <c r="C19" s="31"/>
      <c r="D19" s="30" t="str">
        <f>"399319"</f>
        <v>399319</v>
      </c>
      <c r="E19" s="30" t="s">
        <v>43</v>
      </c>
      <c r="F19" s="30" t="s">
        <v>22</v>
      </c>
    </row>
    <row r="20" ht="17.25" spans="1:6">
      <c r="A20" s="31"/>
      <c r="B20" s="31"/>
      <c r="C20" s="31"/>
      <c r="D20" s="30" t="str">
        <f>"399275"</f>
        <v>399275</v>
      </c>
      <c r="E20" s="30" t="s">
        <v>44</v>
      </c>
      <c r="F20" s="30" t="s">
        <v>22</v>
      </c>
    </row>
    <row r="21" ht="17.25" spans="1:6">
      <c r="A21" s="31"/>
      <c r="B21" s="31"/>
      <c r="C21" s="31"/>
      <c r="D21" s="30" t="str">
        <f>"880843"</f>
        <v>880843</v>
      </c>
      <c r="E21" s="30" t="s">
        <v>45</v>
      </c>
      <c r="F21" s="30" t="s">
        <v>22</v>
      </c>
    </row>
    <row r="22" ht="17.25" spans="1:6">
      <c r="A22" s="31"/>
      <c r="B22" s="31"/>
      <c r="C22" s="31"/>
      <c r="D22" s="30" t="str">
        <f>"000122"</f>
        <v>000122</v>
      </c>
      <c r="E22" s="30" t="s">
        <v>46</v>
      </c>
      <c r="F22" s="30" t="s">
        <v>22</v>
      </c>
    </row>
    <row r="23" ht="17.25" spans="1:6">
      <c r="A23" s="31"/>
      <c r="B23" s="31"/>
      <c r="C23" s="31"/>
      <c r="D23" s="30" t="str">
        <f>"399678"</f>
        <v>399678</v>
      </c>
      <c r="E23" s="30" t="s">
        <v>47</v>
      </c>
      <c r="F23" s="30" t="s">
        <v>22</v>
      </c>
    </row>
    <row r="24" ht="17.25" spans="1:6">
      <c r="A24" s="31"/>
      <c r="B24" s="31"/>
      <c r="C24" s="31"/>
      <c r="D24" s="22"/>
      <c r="E24" s="22"/>
      <c r="F24" s="22"/>
    </row>
    <row r="25" ht="17.25" spans="1:6">
      <c r="A25" s="31"/>
      <c r="B25" s="31"/>
      <c r="C25" s="31"/>
      <c r="D25" s="22"/>
      <c r="E25" s="22"/>
      <c r="F25" s="22"/>
    </row>
    <row r="26" ht="17.25" spans="1:6">
      <c r="A26" s="31"/>
      <c r="B26" s="31"/>
      <c r="C26" s="31"/>
      <c r="D26" s="22"/>
      <c r="E26" s="22"/>
      <c r="F26" s="22"/>
    </row>
    <row r="27" ht="17.25" spans="1:6">
      <c r="A27" s="31"/>
      <c r="B27" s="31"/>
      <c r="C27" s="31"/>
      <c r="D27" s="22"/>
      <c r="E27" s="22"/>
      <c r="F27" s="22"/>
    </row>
    <row r="28" ht="17.25" spans="1:6">
      <c r="A28" s="31"/>
      <c r="B28" s="31"/>
      <c r="C28" s="31"/>
      <c r="D28" s="22"/>
      <c r="E28" s="22"/>
      <c r="F28" s="22"/>
    </row>
    <row r="29" ht="17.25" spans="1:6">
      <c r="A29" s="31"/>
      <c r="B29" s="31"/>
      <c r="C29" s="31"/>
      <c r="D29" s="22"/>
      <c r="E29" s="22"/>
      <c r="F29" s="22"/>
    </row>
    <row r="30" ht="17.25" spans="1:6">
      <c r="A30" s="31"/>
      <c r="B30" s="31"/>
      <c r="C30" s="31"/>
      <c r="D30" s="22"/>
      <c r="E30" s="22"/>
      <c r="F30" s="22"/>
    </row>
    <row r="31" ht="17.25" spans="1:6">
      <c r="A31" s="31"/>
      <c r="B31" s="31"/>
      <c r="C31" s="31"/>
      <c r="D31" s="22"/>
      <c r="E31" s="22"/>
      <c r="F31" s="22"/>
    </row>
    <row r="32" ht="17.25" spans="1:6">
      <c r="A32" s="31"/>
      <c r="B32" s="31"/>
      <c r="C32" s="31"/>
      <c r="D32" s="22"/>
      <c r="E32" s="22"/>
      <c r="F32" s="22"/>
    </row>
    <row r="33" ht="17.25" spans="1:6">
      <c r="A33" s="31"/>
      <c r="B33" s="31"/>
      <c r="C33" s="31"/>
      <c r="D33" s="22"/>
      <c r="E33" s="22"/>
      <c r="F33" s="22"/>
    </row>
    <row r="34" ht="17.25" spans="1:6">
      <c r="A34" s="31"/>
      <c r="B34" s="31"/>
      <c r="C34" s="31"/>
      <c r="D34" s="22"/>
      <c r="E34" s="22"/>
      <c r="F34" s="22"/>
    </row>
    <row r="35" ht="17.25" spans="1:6">
      <c r="A35" s="31"/>
      <c r="B35" s="31"/>
      <c r="C35" s="31"/>
      <c r="D35" s="22"/>
      <c r="E35" s="22"/>
      <c r="F35" s="22"/>
    </row>
    <row r="36" ht="17.25" spans="1:6">
      <c r="A36" s="31"/>
      <c r="B36" s="31"/>
      <c r="C36" s="31"/>
      <c r="D36" s="22"/>
      <c r="E36" s="22"/>
      <c r="F36" s="22"/>
    </row>
    <row r="37" ht="17.25" spans="1:6">
      <c r="A37" s="31"/>
      <c r="B37" s="31"/>
      <c r="C37" s="31"/>
      <c r="D37" s="22"/>
      <c r="E37" s="22"/>
      <c r="F37" s="22"/>
    </row>
    <row r="38" ht="17.25" spans="1:6">
      <c r="A38" s="31"/>
      <c r="B38" s="31"/>
      <c r="C38" s="31"/>
      <c r="D38" s="22"/>
      <c r="E38" s="22"/>
      <c r="F38" s="22"/>
    </row>
    <row r="39" ht="17.25" spans="1:6">
      <c r="A39" s="31"/>
      <c r="B39" s="31"/>
      <c r="C39" s="31"/>
      <c r="D39" s="22"/>
      <c r="E39" s="22"/>
      <c r="F39" s="22"/>
    </row>
    <row r="40" ht="17.25" spans="1:6">
      <c r="A40" s="31"/>
      <c r="B40" s="31"/>
      <c r="C40" s="31"/>
      <c r="D40" s="22"/>
      <c r="E40" s="22"/>
      <c r="F40" s="22"/>
    </row>
    <row r="41" ht="17.25" spans="1:6">
      <c r="A41" s="31"/>
      <c r="B41" s="31"/>
      <c r="C41" s="31"/>
      <c r="D41" s="22"/>
      <c r="E41" s="22"/>
      <c r="F41" s="22"/>
    </row>
    <row r="42" ht="17.25" spans="1:6">
      <c r="A42" s="31"/>
      <c r="B42" s="31"/>
      <c r="C42" s="31"/>
      <c r="D42" s="22"/>
      <c r="E42" s="22"/>
      <c r="F42" s="22"/>
    </row>
    <row r="43" ht="17.25" spans="1:6">
      <c r="A43" s="31"/>
      <c r="B43" s="31"/>
      <c r="C43" s="31"/>
      <c r="D43" s="31"/>
      <c r="E43" s="31"/>
      <c r="F43" s="31"/>
    </row>
    <row r="44" ht="17.25" spans="1:6">
      <c r="A44" s="31"/>
      <c r="B44" s="31"/>
      <c r="C44" s="31"/>
      <c r="D44" s="31"/>
      <c r="E44" s="31"/>
      <c r="F44" s="31"/>
    </row>
    <row r="45" ht="17.25" spans="1:6">
      <c r="A45" s="31"/>
      <c r="B45" s="31"/>
      <c r="C45" s="31"/>
      <c r="D45" s="31"/>
      <c r="E45" s="31"/>
      <c r="F45" s="31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43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48</v>
      </c>
      <c r="B1" s="2"/>
      <c r="C1" s="2"/>
      <c r="D1" s="2"/>
      <c r="E1" s="2"/>
      <c r="F1" s="2"/>
      <c r="G1" s="2"/>
      <c r="H1" s="2"/>
      <c r="I1" s="2"/>
      <c r="J1" s="19"/>
      <c r="K1" s="1" t="s">
        <v>49</v>
      </c>
      <c r="L1" s="1"/>
      <c r="M1" s="1"/>
      <c r="N1" s="1"/>
      <c r="O1" s="1"/>
      <c r="P1" s="1"/>
      <c r="Q1" s="1"/>
      <c r="R1" s="1"/>
    </row>
    <row r="2" ht="22.5" spans="1:18">
      <c r="A2" s="3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20" t="s">
        <v>59</v>
      </c>
      <c r="K2" s="12" t="s">
        <v>60</v>
      </c>
      <c r="L2" s="12" t="s">
        <v>61</v>
      </c>
      <c r="M2" s="12" t="s">
        <v>62</v>
      </c>
      <c r="N2" s="12" t="s">
        <v>63</v>
      </c>
      <c r="O2" s="12" t="s">
        <v>64</v>
      </c>
      <c r="P2" s="12" t="s">
        <v>65</v>
      </c>
      <c r="Q2" s="12" t="s">
        <v>66</v>
      </c>
      <c r="R2" s="12" t="s">
        <v>67</v>
      </c>
    </row>
    <row r="3" ht="16.5" spans="1:18">
      <c r="A3" s="15">
        <v>689</v>
      </c>
      <c r="B3" s="15" t="s">
        <v>68</v>
      </c>
      <c r="C3" s="15">
        <v>556.29</v>
      </c>
      <c r="D3" s="15">
        <v>869.451</v>
      </c>
      <c r="E3" s="15">
        <v>1</v>
      </c>
      <c r="F3" s="16">
        <v>0</v>
      </c>
      <c r="G3" s="16">
        <v>0</v>
      </c>
      <c r="H3" s="16">
        <v>1</v>
      </c>
      <c r="I3" s="16">
        <v>1.097</v>
      </c>
      <c r="J3" s="16">
        <v>36.72</v>
      </c>
      <c r="K3" s="21">
        <v>3</v>
      </c>
      <c r="L3" s="21">
        <v>2</v>
      </c>
      <c r="M3" s="21">
        <v>0</v>
      </c>
      <c r="N3" s="21">
        <v>0</v>
      </c>
      <c r="O3" s="21">
        <v>0</v>
      </c>
      <c r="P3" s="21">
        <v>9.478</v>
      </c>
      <c r="Q3" s="21">
        <v>0</v>
      </c>
      <c r="R3" s="21">
        <v>1</v>
      </c>
    </row>
    <row r="4" ht="16.5" spans="1:18">
      <c r="A4" s="15">
        <v>828</v>
      </c>
      <c r="B4" s="15" t="s">
        <v>69</v>
      </c>
      <c r="C4" s="15">
        <v>1738.912</v>
      </c>
      <c r="D4" s="15">
        <v>2545.566</v>
      </c>
      <c r="E4" s="15">
        <v>1</v>
      </c>
      <c r="F4" s="16">
        <v>0</v>
      </c>
      <c r="G4" s="16">
        <v>0</v>
      </c>
      <c r="H4" s="16">
        <v>1</v>
      </c>
      <c r="I4" s="16">
        <v>0.074</v>
      </c>
      <c r="J4" s="16">
        <v>31.739</v>
      </c>
      <c r="K4" s="21">
        <v>3</v>
      </c>
      <c r="L4" s="21">
        <v>2</v>
      </c>
      <c r="M4" s="21">
        <v>0</v>
      </c>
      <c r="N4" s="21">
        <v>0</v>
      </c>
      <c r="O4" s="21">
        <v>0</v>
      </c>
      <c r="P4" s="21">
        <v>9.933</v>
      </c>
      <c r="Q4" s="21">
        <v>0</v>
      </c>
      <c r="R4" s="21">
        <v>1</v>
      </c>
    </row>
    <row r="5" ht="16.5" spans="1:18">
      <c r="A5" s="15">
        <v>858</v>
      </c>
      <c r="B5" s="15" t="s">
        <v>70</v>
      </c>
      <c r="C5" s="15">
        <v>4676.154</v>
      </c>
      <c r="D5" s="15">
        <v>7134.768</v>
      </c>
      <c r="E5" s="15">
        <v>1</v>
      </c>
      <c r="F5" s="16">
        <v>0</v>
      </c>
      <c r="G5" s="16">
        <v>0</v>
      </c>
      <c r="H5" s="16">
        <v>1</v>
      </c>
      <c r="I5" s="16">
        <v>1.098</v>
      </c>
      <c r="J5" s="16">
        <v>35.179</v>
      </c>
      <c r="K5" s="21">
        <v>3</v>
      </c>
      <c r="L5" s="21">
        <v>1</v>
      </c>
      <c r="M5" s="21">
        <v>0</v>
      </c>
      <c r="N5" s="21">
        <v>0</v>
      </c>
      <c r="O5" s="21">
        <v>0</v>
      </c>
      <c r="P5" s="21">
        <v>0.684</v>
      </c>
      <c r="Q5" s="21">
        <v>0</v>
      </c>
      <c r="R5" s="21">
        <v>1</v>
      </c>
    </row>
    <row r="6" ht="16.5" spans="1:18">
      <c r="A6" s="15">
        <v>865</v>
      </c>
      <c r="B6" s="15" t="s">
        <v>71</v>
      </c>
      <c r="C6" s="15">
        <v>1069.589</v>
      </c>
      <c r="D6" s="15">
        <v>1394.904</v>
      </c>
      <c r="E6" s="15">
        <v>1</v>
      </c>
      <c r="F6" s="16">
        <v>0</v>
      </c>
      <c r="G6" s="16">
        <v>0</v>
      </c>
      <c r="H6" s="16">
        <v>1</v>
      </c>
      <c r="I6" s="16">
        <v>2.607</v>
      </c>
      <c r="J6" s="16">
        <v>25.321</v>
      </c>
      <c r="K6" s="21">
        <v>3</v>
      </c>
      <c r="L6" s="21">
        <v>2</v>
      </c>
      <c r="M6" s="21">
        <v>0</v>
      </c>
      <c r="N6" s="21">
        <v>0</v>
      </c>
      <c r="O6" s="21">
        <v>0</v>
      </c>
      <c r="P6" s="21">
        <v>9.867</v>
      </c>
      <c r="Q6" s="21">
        <v>0</v>
      </c>
      <c r="R6" s="21">
        <v>1</v>
      </c>
    </row>
    <row r="7" ht="16.5" spans="1:18">
      <c r="A7" s="15">
        <v>891</v>
      </c>
      <c r="B7" s="15" t="s">
        <v>72</v>
      </c>
      <c r="C7" s="15">
        <v>1013.347</v>
      </c>
      <c r="D7" s="15">
        <v>1423.923</v>
      </c>
      <c r="E7" s="15">
        <v>1</v>
      </c>
      <c r="F7" s="16">
        <v>0</v>
      </c>
      <c r="G7" s="16">
        <v>0</v>
      </c>
      <c r="H7" s="16">
        <v>1</v>
      </c>
      <c r="I7" s="16">
        <v>1.532</v>
      </c>
      <c r="J7" s="16">
        <v>29.924</v>
      </c>
      <c r="K7" s="21">
        <v>4</v>
      </c>
      <c r="L7" s="21">
        <v>2</v>
      </c>
      <c r="M7" s="21">
        <v>0</v>
      </c>
      <c r="N7" s="21">
        <v>1</v>
      </c>
      <c r="O7" s="21">
        <v>0</v>
      </c>
      <c r="P7" s="21">
        <v>8.216</v>
      </c>
      <c r="Q7" s="21">
        <v>0</v>
      </c>
      <c r="R7" s="21">
        <v>0</v>
      </c>
    </row>
    <row r="8" ht="16.5" spans="1:18">
      <c r="A8" s="15">
        <v>935</v>
      </c>
      <c r="B8" s="15" t="s">
        <v>73</v>
      </c>
      <c r="C8" s="15">
        <v>3094.463</v>
      </c>
      <c r="D8" s="15">
        <v>4591.543</v>
      </c>
      <c r="E8" s="15">
        <v>1</v>
      </c>
      <c r="F8" s="16">
        <v>0</v>
      </c>
      <c r="G8" s="16">
        <v>0</v>
      </c>
      <c r="H8" s="16">
        <v>1</v>
      </c>
      <c r="I8" s="16">
        <v>1.248</v>
      </c>
      <c r="J8" s="16">
        <v>33.446</v>
      </c>
      <c r="K8" s="21">
        <v>3</v>
      </c>
      <c r="L8" s="21">
        <v>2</v>
      </c>
      <c r="M8" s="21">
        <v>0</v>
      </c>
      <c r="N8" s="21">
        <v>0</v>
      </c>
      <c r="O8" s="21">
        <v>0</v>
      </c>
      <c r="P8" s="21">
        <v>23.893</v>
      </c>
      <c r="Q8" s="21">
        <v>0</v>
      </c>
      <c r="R8" s="21">
        <v>0</v>
      </c>
    </row>
    <row r="9" ht="16.5" spans="1:18">
      <c r="A9" s="15">
        <v>998</v>
      </c>
      <c r="B9" s="15" t="s">
        <v>74</v>
      </c>
      <c r="C9" s="15">
        <v>1394.521</v>
      </c>
      <c r="D9" s="15">
        <v>2044.308</v>
      </c>
      <c r="E9" s="15">
        <v>1</v>
      </c>
      <c r="F9" s="16">
        <v>0</v>
      </c>
      <c r="G9" s="16">
        <v>0</v>
      </c>
      <c r="H9" s="16">
        <v>1</v>
      </c>
      <c r="I9" s="16">
        <v>1.247</v>
      </c>
      <c r="J9" s="16">
        <v>32.636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10.788</v>
      </c>
      <c r="Q9" s="21">
        <v>0</v>
      </c>
      <c r="R9" s="21">
        <v>0</v>
      </c>
    </row>
    <row r="10" ht="16.5" spans="1:18">
      <c r="A10" s="15">
        <v>399008</v>
      </c>
      <c r="B10" s="15" t="s">
        <v>75</v>
      </c>
      <c r="C10" s="15">
        <v>990.435</v>
      </c>
      <c r="D10" s="15">
        <v>1325.131</v>
      </c>
      <c r="E10" s="15">
        <v>1</v>
      </c>
      <c r="F10" s="16">
        <v>0</v>
      </c>
      <c r="G10" s="16">
        <v>0</v>
      </c>
      <c r="H10" s="16">
        <v>1</v>
      </c>
      <c r="I10" s="16">
        <v>0.354</v>
      </c>
      <c r="J10" s="16">
        <v>25.522</v>
      </c>
      <c r="K10" s="21">
        <v>3</v>
      </c>
      <c r="L10" s="21">
        <v>2</v>
      </c>
      <c r="M10" s="21">
        <v>0</v>
      </c>
      <c r="N10" s="21">
        <v>0</v>
      </c>
      <c r="O10" s="21">
        <v>0</v>
      </c>
      <c r="P10" s="21">
        <v>5.208</v>
      </c>
      <c r="Q10" s="21">
        <v>0</v>
      </c>
      <c r="R10" s="21">
        <v>0</v>
      </c>
    </row>
    <row r="11" ht="16.5" spans="1:18">
      <c r="A11" s="15">
        <v>399018</v>
      </c>
      <c r="B11" s="15" t="s">
        <v>76</v>
      </c>
      <c r="C11" s="15">
        <v>2893.086</v>
      </c>
      <c r="D11" s="15">
        <v>4443.833</v>
      </c>
      <c r="E11" s="15">
        <v>1</v>
      </c>
      <c r="F11" s="16">
        <v>0</v>
      </c>
      <c r="G11" s="16">
        <v>0</v>
      </c>
      <c r="H11" s="16">
        <v>1</v>
      </c>
      <c r="I11" s="16">
        <v>0.906</v>
      </c>
      <c r="J11" s="16">
        <v>35.487</v>
      </c>
      <c r="K11" s="21">
        <v>3</v>
      </c>
      <c r="L11" s="21">
        <v>2</v>
      </c>
      <c r="M11" s="21">
        <v>0</v>
      </c>
      <c r="N11" s="21">
        <v>0</v>
      </c>
      <c r="O11" s="21">
        <v>0</v>
      </c>
      <c r="P11" s="21">
        <v>19.005</v>
      </c>
      <c r="Q11" s="21">
        <v>0</v>
      </c>
      <c r="R11" s="21">
        <v>1</v>
      </c>
    </row>
    <row r="12" ht="16.5" spans="1:18">
      <c r="A12" s="15">
        <v>399100</v>
      </c>
      <c r="B12" s="15" t="s">
        <v>77</v>
      </c>
      <c r="C12" s="15">
        <v>6895.201</v>
      </c>
      <c r="D12" s="15">
        <v>9599.552</v>
      </c>
      <c r="E12" s="15">
        <v>1</v>
      </c>
      <c r="F12" s="16">
        <v>0</v>
      </c>
      <c r="G12" s="16">
        <v>0</v>
      </c>
      <c r="H12" s="16">
        <v>1</v>
      </c>
      <c r="I12" s="16">
        <v>0.697</v>
      </c>
      <c r="J12" s="16">
        <v>28.672</v>
      </c>
      <c r="K12" s="21">
        <v>3</v>
      </c>
      <c r="L12" s="21">
        <v>1</v>
      </c>
      <c r="M12" s="21">
        <v>0</v>
      </c>
      <c r="N12" s="21">
        <v>0</v>
      </c>
      <c r="O12" s="21">
        <v>0</v>
      </c>
      <c r="P12" s="21">
        <v>22.091</v>
      </c>
      <c r="Q12" s="21">
        <v>0</v>
      </c>
      <c r="R12" s="21">
        <v>1</v>
      </c>
    </row>
    <row r="13" ht="16.5" spans="1:18">
      <c r="A13" s="15">
        <v>399102</v>
      </c>
      <c r="B13" s="15" t="s">
        <v>78</v>
      </c>
      <c r="C13" s="15">
        <v>1933.602</v>
      </c>
      <c r="D13" s="15">
        <v>2932.349</v>
      </c>
      <c r="E13" s="15">
        <v>1</v>
      </c>
      <c r="F13" s="16">
        <v>0</v>
      </c>
      <c r="G13" s="16">
        <v>0</v>
      </c>
      <c r="H13" s="16">
        <v>1</v>
      </c>
      <c r="I13" s="16">
        <v>1.589</v>
      </c>
      <c r="J13" s="16">
        <v>35.107</v>
      </c>
      <c r="K13" s="21">
        <v>3</v>
      </c>
      <c r="L13" s="21">
        <v>2</v>
      </c>
      <c r="M13" s="21">
        <v>0</v>
      </c>
      <c r="N13" s="21">
        <v>0</v>
      </c>
      <c r="O13" s="21">
        <v>0</v>
      </c>
      <c r="P13" s="21">
        <v>19.749</v>
      </c>
      <c r="Q13" s="21">
        <v>0</v>
      </c>
      <c r="R13" s="21">
        <v>1</v>
      </c>
    </row>
    <row r="14" ht="16.5" spans="1:18">
      <c r="A14" s="15">
        <v>399106</v>
      </c>
      <c r="B14" s="15" t="s">
        <v>79</v>
      </c>
      <c r="C14" s="15">
        <v>1459.131</v>
      </c>
      <c r="D14" s="15">
        <v>2035.945</v>
      </c>
      <c r="E14" s="15">
        <v>1</v>
      </c>
      <c r="F14" s="16">
        <v>0</v>
      </c>
      <c r="G14" s="16">
        <v>0</v>
      </c>
      <c r="H14" s="16">
        <v>1</v>
      </c>
      <c r="I14" s="16">
        <v>0.803</v>
      </c>
      <c r="J14" s="16">
        <v>28.907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0.03</v>
      </c>
      <c r="Q14" s="21">
        <v>0</v>
      </c>
      <c r="R14" s="21">
        <v>0</v>
      </c>
    </row>
    <row r="15" ht="16.5" spans="1:18">
      <c r="A15" s="15">
        <v>399107</v>
      </c>
      <c r="B15" s="15" t="s">
        <v>80</v>
      </c>
      <c r="C15" s="15">
        <v>1525.929</v>
      </c>
      <c r="D15" s="15">
        <v>2129.51</v>
      </c>
      <c r="E15" s="15">
        <v>1</v>
      </c>
      <c r="F15" s="16">
        <v>0</v>
      </c>
      <c r="G15" s="16">
        <v>0</v>
      </c>
      <c r="H15" s="16">
        <v>1</v>
      </c>
      <c r="I15" s="16">
        <v>0.814</v>
      </c>
      <c r="J15" s="16">
        <v>28.927</v>
      </c>
      <c r="K15" s="21">
        <v>2</v>
      </c>
      <c r="L15" s="21">
        <v>0</v>
      </c>
      <c r="M15" s="21">
        <v>0</v>
      </c>
      <c r="N15" s="21">
        <v>0</v>
      </c>
      <c r="O15" s="21">
        <v>0</v>
      </c>
      <c r="P15" s="21">
        <v>0.002</v>
      </c>
      <c r="Q15" s="21">
        <v>0</v>
      </c>
      <c r="R15" s="21">
        <v>0</v>
      </c>
    </row>
    <row r="16" ht="16.5" spans="1:18">
      <c r="A16" s="15">
        <v>399259</v>
      </c>
      <c r="B16" s="15" t="s">
        <v>81</v>
      </c>
      <c r="C16" s="15">
        <v>2351.129</v>
      </c>
      <c r="D16" s="15">
        <v>3655.808</v>
      </c>
      <c r="E16" s="15">
        <v>1</v>
      </c>
      <c r="F16" s="16">
        <v>0</v>
      </c>
      <c r="G16" s="16">
        <v>0</v>
      </c>
      <c r="H16" s="16">
        <v>1</v>
      </c>
      <c r="I16" s="16">
        <v>0.422</v>
      </c>
      <c r="J16" s="16">
        <v>35.959</v>
      </c>
      <c r="K16" s="21">
        <v>2</v>
      </c>
      <c r="L16" s="21">
        <v>2</v>
      </c>
      <c r="M16" s="21">
        <v>0</v>
      </c>
      <c r="N16" s="21">
        <v>0</v>
      </c>
      <c r="O16" s="21">
        <v>0</v>
      </c>
      <c r="P16" s="21">
        <v>1.305</v>
      </c>
      <c r="Q16" s="21">
        <v>0</v>
      </c>
      <c r="R16" s="21">
        <v>0</v>
      </c>
    </row>
    <row r="17" ht="16.5" spans="1:18">
      <c r="A17" s="15">
        <v>399262</v>
      </c>
      <c r="B17" s="15" t="s">
        <v>82</v>
      </c>
      <c r="C17" s="15">
        <v>1256.783</v>
      </c>
      <c r="D17" s="15">
        <v>1924.954</v>
      </c>
      <c r="E17" s="15">
        <v>1</v>
      </c>
      <c r="F17" s="16">
        <v>0</v>
      </c>
      <c r="G17" s="16">
        <v>0</v>
      </c>
      <c r="H17" s="16">
        <v>1</v>
      </c>
      <c r="I17" s="16">
        <v>0.176</v>
      </c>
      <c r="J17" s="16">
        <v>34.826</v>
      </c>
      <c r="K17" s="21">
        <v>2</v>
      </c>
      <c r="L17" s="21">
        <v>1</v>
      </c>
      <c r="M17" s="21">
        <v>0</v>
      </c>
      <c r="N17" s="21">
        <v>0</v>
      </c>
      <c r="O17" s="21">
        <v>0</v>
      </c>
      <c r="P17" s="21">
        <v>5.53</v>
      </c>
      <c r="Q17" s="21">
        <v>0</v>
      </c>
      <c r="R17" s="21">
        <v>0</v>
      </c>
    </row>
    <row r="18" ht="16.5" spans="1:18">
      <c r="A18" s="15">
        <v>399316</v>
      </c>
      <c r="B18" s="15" t="s">
        <v>83</v>
      </c>
      <c r="C18" s="15">
        <v>3555.423</v>
      </c>
      <c r="D18" s="15">
        <v>4913.943</v>
      </c>
      <c r="E18" s="15">
        <v>1</v>
      </c>
      <c r="F18" s="16">
        <v>0</v>
      </c>
      <c r="G18" s="16">
        <v>0</v>
      </c>
      <c r="H18" s="16">
        <v>1</v>
      </c>
      <c r="I18" s="16">
        <v>0.212</v>
      </c>
      <c r="J18" s="16">
        <v>27.8</v>
      </c>
      <c r="K18" s="21">
        <v>3</v>
      </c>
      <c r="L18" s="21">
        <v>2</v>
      </c>
      <c r="M18" s="21">
        <v>0</v>
      </c>
      <c r="N18" s="21">
        <v>0</v>
      </c>
      <c r="O18" s="21">
        <v>0</v>
      </c>
      <c r="P18" s="21">
        <v>8.011</v>
      </c>
      <c r="Q18" s="21">
        <v>0</v>
      </c>
      <c r="R18" s="21">
        <v>1</v>
      </c>
    </row>
    <row r="19" ht="16.5" spans="1:18">
      <c r="A19" s="15">
        <v>399317</v>
      </c>
      <c r="B19" s="15" t="s">
        <v>84</v>
      </c>
      <c r="C19" s="15">
        <v>4103.678</v>
      </c>
      <c r="D19" s="15">
        <v>5560.713</v>
      </c>
      <c r="E19" s="15">
        <v>1</v>
      </c>
      <c r="F19" s="16">
        <v>0</v>
      </c>
      <c r="G19" s="16">
        <v>0</v>
      </c>
      <c r="H19" s="16">
        <v>1</v>
      </c>
      <c r="I19" s="16">
        <v>0.044</v>
      </c>
      <c r="J19" s="16">
        <v>26.235</v>
      </c>
      <c r="K19" s="21">
        <v>3</v>
      </c>
      <c r="L19" s="21">
        <v>2</v>
      </c>
      <c r="M19" s="21">
        <v>0</v>
      </c>
      <c r="N19" s="21">
        <v>0</v>
      </c>
      <c r="O19" s="21">
        <v>0</v>
      </c>
      <c r="P19" s="21">
        <v>12.376</v>
      </c>
      <c r="Q19" s="21">
        <v>0</v>
      </c>
      <c r="R19" s="21">
        <v>0</v>
      </c>
    </row>
    <row r="20" ht="16.5" spans="1:18">
      <c r="A20" s="15">
        <v>399352</v>
      </c>
      <c r="B20" s="15" t="s">
        <v>85</v>
      </c>
      <c r="C20" s="15">
        <v>6557.996</v>
      </c>
      <c r="D20" s="15">
        <v>9009.399</v>
      </c>
      <c r="E20" s="15">
        <v>1</v>
      </c>
      <c r="F20" s="16">
        <v>0</v>
      </c>
      <c r="G20" s="16">
        <v>0</v>
      </c>
      <c r="H20" s="16">
        <v>1</v>
      </c>
      <c r="I20" s="16">
        <v>0.212</v>
      </c>
      <c r="J20" s="16">
        <v>27.364</v>
      </c>
      <c r="K20" s="21">
        <v>1</v>
      </c>
      <c r="L20" s="21">
        <v>1</v>
      </c>
      <c r="M20" s="21">
        <v>0</v>
      </c>
      <c r="N20" s="21">
        <v>0</v>
      </c>
      <c r="O20" s="21">
        <v>0</v>
      </c>
      <c r="P20" s="21">
        <v>2.175</v>
      </c>
      <c r="Q20" s="21">
        <v>0</v>
      </c>
      <c r="R20" s="21">
        <v>0</v>
      </c>
    </row>
    <row r="21" ht="16.5" spans="1:18">
      <c r="A21" s="15">
        <v>399355</v>
      </c>
      <c r="B21" s="15" t="s">
        <v>86</v>
      </c>
      <c r="C21" s="15">
        <v>2406.15</v>
      </c>
      <c r="D21" s="15">
        <v>3233.191</v>
      </c>
      <c r="E21" s="15">
        <v>1</v>
      </c>
      <c r="F21" s="16">
        <v>0</v>
      </c>
      <c r="G21" s="16">
        <v>0</v>
      </c>
      <c r="H21" s="16">
        <v>1</v>
      </c>
      <c r="I21" s="16">
        <v>0.481</v>
      </c>
      <c r="J21" s="16">
        <v>25.938</v>
      </c>
      <c r="K21" s="21">
        <v>4</v>
      </c>
      <c r="L21" s="21">
        <v>2</v>
      </c>
      <c r="M21" s="21">
        <v>0</v>
      </c>
      <c r="N21" s="21">
        <v>1</v>
      </c>
      <c r="O21" s="21">
        <v>0</v>
      </c>
      <c r="P21" s="21">
        <v>5.835</v>
      </c>
      <c r="Q21" s="21">
        <v>0</v>
      </c>
      <c r="R21" s="21">
        <v>0</v>
      </c>
    </row>
    <row r="22" ht="16.5" spans="1:18">
      <c r="A22" s="15">
        <v>399366</v>
      </c>
      <c r="B22" s="15" t="s">
        <v>87</v>
      </c>
      <c r="C22" s="15">
        <v>1117.898</v>
      </c>
      <c r="D22" s="15">
        <v>1592.34</v>
      </c>
      <c r="E22" s="15">
        <v>1</v>
      </c>
      <c r="F22" s="16">
        <v>0</v>
      </c>
      <c r="G22" s="16">
        <v>0</v>
      </c>
      <c r="H22" s="16">
        <v>1</v>
      </c>
      <c r="I22" s="16">
        <v>1.257</v>
      </c>
      <c r="J22" s="16">
        <v>30.677</v>
      </c>
      <c r="K22" s="21">
        <v>1</v>
      </c>
      <c r="L22" s="21">
        <v>1</v>
      </c>
      <c r="M22" s="21">
        <v>0</v>
      </c>
      <c r="N22" s="21">
        <v>0</v>
      </c>
      <c r="O22" s="21">
        <v>0</v>
      </c>
      <c r="P22" s="21">
        <v>1.735</v>
      </c>
      <c r="Q22" s="21">
        <v>0</v>
      </c>
      <c r="R22" s="21">
        <v>0</v>
      </c>
    </row>
    <row r="23" ht="16.5" spans="1:18">
      <c r="A23" s="15">
        <v>399367</v>
      </c>
      <c r="B23" s="15" t="s">
        <v>88</v>
      </c>
      <c r="C23" s="15">
        <v>2085.723</v>
      </c>
      <c r="D23" s="15">
        <v>3080.659</v>
      </c>
      <c r="E23" s="15">
        <v>1</v>
      </c>
      <c r="F23" s="16">
        <v>0</v>
      </c>
      <c r="G23" s="16">
        <v>0</v>
      </c>
      <c r="H23" s="16">
        <v>1</v>
      </c>
      <c r="I23" s="16">
        <v>0.393</v>
      </c>
      <c r="J23" s="16">
        <v>32.562</v>
      </c>
      <c r="K23" s="21">
        <v>2</v>
      </c>
      <c r="L23" s="21">
        <v>0</v>
      </c>
      <c r="M23" s="21">
        <v>0</v>
      </c>
      <c r="N23" s="21">
        <v>0</v>
      </c>
      <c r="O23" s="21">
        <v>0</v>
      </c>
      <c r="P23" s="21">
        <v>0.003</v>
      </c>
      <c r="Q23" s="21">
        <v>0</v>
      </c>
      <c r="R23" s="21">
        <v>0</v>
      </c>
    </row>
    <row r="24" ht="16.5" spans="1:18">
      <c r="A24" s="15">
        <v>399393</v>
      </c>
      <c r="B24" s="15" t="s">
        <v>89</v>
      </c>
      <c r="C24" s="15">
        <v>2374.709</v>
      </c>
      <c r="D24" s="15">
        <v>3535.028</v>
      </c>
      <c r="E24" s="15">
        <v>1</v>
      </c>
      <c r="F24" s="16">
        <v>0</v>
      </c>
      <c r="G24" s="16">
        <v>0</v>
      </c>
      <c r="H24" s="16">
        <v>1</v>
      </c>
      <c r="I24" s="16">
        <v>1.493</v>
      </c>
      <c r="J24" s="16">
        <v>33.826</v>
      </c>
      <c r="K24" s="21">
        <v>2</v>
      </c>
      <c r="L24" s="21">
        <v>0</v>
      </c>
      <c r="M24" s="21">
        <v>0</v>
      </c>
      <c r="N24" s="21">
        <v>0</v>
      </c>
      <c r="O24" s="21">
        <v>0</v>
      </c>
      <c r="P24" s="21">
        <v>3.353</v>
      </c>
      <c r="Q24" s="21">
        <v>0</v>
      </c>
      <c r="R24" s="21">
        <v>0</v>
      </c>
    </row>
    <row r="25" ht="16.5" spans="1:18">
      <c r="A25" s="15">
        <v>399405</v>
      </c>
      <c r="B25" s="15" t="s">
        <v>90</v>
      </c>
      <c r="C25" s="15">
        <v>1615.429</v>
      </c>
      <c r="D25" s="15">
        <v>2394.589</v>
      </c>
      <c r="E25" s="15">
        <v>1</v>
      </c>
      <c r="F25" s="16">
        <v>0</v>
      </c>
      <c r="G25" s="16">
        <v>0</v>
      </c>
      <c r="H25" s="16">
        <v>1</v>
      </c>
      <c r="I25" s="16">
        <v>0.592</v>
      </c>
      <c r="J25" s="16">
        <v>32.938</v>
      </c>
      <c r="K25" s="21">
        <v>1</v>
      </c>
      <c r="L25" s="21">
        <v>1</v>
      </c>
      <c r="M25" s="21">
        <v>0</v>
      </c>
      <c r="N25" s="21">
        <v>0</v>
      </c>
      <c r="O25" s="21">
        <v>0</v>
      </c>
      <c r="P25" s="21">
        <v>3.387</v>
      </c>
      <c r="Q25" s="21">
        <v>0</v>
      </c>
      <c r="R25" s="21">
        <v>0</v>
      </c>
    </row>
    <row r="26" ht="16.5" spans="1:18">
      <c r="A26" s="15">
        <v>399420</v>
      </c>
      <c r="B26" s="15" t="s">
        <v>91</v>
      </c>
      <c r="C26" s="15">
        <v>996.618</v>
      </c>
      <c r="D26" s="15">
        <v>1511.21</v>
      </c>
      <c r="E26" s="15">
        <v>1</v>
      </c>
      <c r="F26" s="16">
        <v>0</v>
      </c>
      <c r="G26" s="16">
        <v>0</v>
      </c>
      <c r="H26" s="16">
        <v>1</v>
      </c>
      <c r="I26" s="16">
        <v>0.01</v>
      </c>
      <c r="J26" s="16">
        <v>34.058</v>
      </c>
      <c r="K26" s="21">
        <v>3</v>
      </c>
      <c r="L26" s="21">
        <v>0</v>
      </c>
      <c r="M26" s="21">
        <v>0</v>
      </c>
      <c r="N26" s="21">
        <v>0</v>
      </c>
      <c r="O26" s="21">
        <v>0</v>
      </c>
      <c r="P26" s="21">
        <v>0.787</v>
      </c>
      <c r="Q26" s="21">
        <v>0</v>
      </c>
      <c r="R26" s="21">
        <v>0</v>
      </c>
    </row>
    <row r="27" ht="16.5" spans="1:18">
      <c r="A27" s="15">
        <v>399437</v>
      </c>
      <c r="B27" s="15" t="s">
        <v>92</v>
      </c>
      <c r="C27" s="15">
        <v>4321.632</v>
      </c>
      <c r="D27" s="15">
        <v>6784.26</v>
      </c>
      <c r="E27" s="15">
        <v>1</v>
      </c>
      <c r="F27" s="16">
        <v>0</v>
      </c>
      <c r="G27" s="16">
        <v>0</v>
      </c>
      <c r="H27" s="16">
        <v>1</v>
      </c>
      <c r="I27" s="16">
        <v>0.38</v>
      </c>
      <c r="J27" s="16">
        <v>36.541</v>
      </c>
      <c r="K27" s="21">
        <v>3</v>
      </c>
      <c r="L27" s="21">
        <v>2</v>
      </c>
      <c r="M27" s="21">
        <v>0</v>
      </c>
      <c r="N27" s="21">
        <v>0</v>
      </c>
      <c r="O27" s="21">
        <v>0</v>
      </c>
      <c r="P27" s="21">
        <v>11.877</v>
      </c>
      <c r="Q27" s="21">
        <v>1</v>
      </c>
      <c r="R27" s="21">
        <v>1</v>
      </c>
    </row>
    <row r="28" ht="16.5" spans="1:18">
      <c r="A28" s="15">
        <v>399608</v>
      </c>
      <c r="B28" s="15" t="s">
        <v>93</v>
      </c>
      <c r="C28" s="15">
        <v>2152.275</v>
      </c>
      <c r="D28" s="15">
        <v>3140.624</v>
      </c>
      <c r="E28" s="15">
        <v>1</v>
      </c>
      <c r="F28" s="16">
        <v>0</v>
      </c>
      <c r="G28" s="16">
        <v>0</v>
      </c>
      <c r="H28" s="16">
        <v>1</v>
      </c>
      <c r="I28" s="16">
        <v>0.027</v>
      </c>
      <c r="J28" s="16">
        <v>31.488</v>
      </c>
      <c r="K28" s="21">
        <v>2</v>
      </c>
      <c r="L28" s="21">
        <v>1</v>
      </c>
      <c r="M28" s="21">
        <v>0</v>
      </c>
      <c r="N28" s="21">
        <v>0</v>
      </c>
      <c r="O28" s="21">
        <v>0</v>
      </c>
      <c r="P28" s="21">
        <v>6.683</v>
      </c>
      <c r="Q28" s="21">
        <v>0</v>
      </c>
      <c r="R28" s="21">
        <v>0</v>
      </c>
    </row>
    <row r="29" ht="16.5" spans="1:18">
      <c r="A29" s="15">
        <v>399619</v>
      </c>
      <c r="B29" s="15" t="s">
        <v>94</v>
      </c>
      <c r="C29" s="15">
        <v>4515.947</v>
      </c>
      <c r="D29" s="15">
        <v>6986.151</v>
      </c>
      <c r="E29" s="15">
        <v>1</v>
      </c>
      <c r="F29" s="16">
        <v>0</v>
      </c>
      <c r="G29" s="16">
        <v>0</v>
      </c>
      <c r="H29" s="16">
        <v>1</v>
      </c>
      <c r="I29" s="16">
        <v>0.798</v>
      </c>
      <c r="J29" s="16">
        <v>35.874</v>
      </c>
      <c r="K29" s="21">
        <v>3</v>
      </c>
      <c r="L29" s="21">
        <v>2</v>
      </c>
      <c r="M29" s="21">
        <v>0</v>
      </c>
      <c r="N29" s="21">
        <v>0</v>
      </c>
      <c r="O29" s="21">
        <v>0</v>
      </c>
      <c r="P29" s="21">
        <v>7.193</v>
      </c>
      <c r="Q29" s="21">
        <v>0</v>
      </c>
      <c r="R29" s="21">
        <v>1</v>
      </c>
    </row>
    <row r="30" ht="16.5" spans="1:18">
      <c r="A30" s="15">
        <v>399623</v>
      </c>
      <c r="B30" s="15" t="s">
        <v>95</v>
      </c>
      <c r="C30" s="15">
        <v>5381.719</v>
      </c>
      <c r="D30" s="15">
        <v>7195.411</v>
      </c>
      <c r="E30" s="15">
        <v>1</v>
      </c>
      <c r="F30" s="16">
        <v>0</v>
      </c>
      <c r="G30" s="16">
        <v>0</v>
      </c>
      <c r="H30" s="16">
        <v>1</v>
      </c>
      <c r="I30" s="16">
        <v>0.843</v>
      </c>
      <c r="J30" s="16">
        <v>25.836</v>
      </c>
      <c r="K30" s="21">
        <v>3</v>
      </c>
      <c r="L30" s="21">
        <v>1</v>
      </c>
      <c r="M30" s="21">
        <v>0</v>
      </c>
      <c r="N30" s="21">
        <v>0</v>
      </c>
      <c r="O30" s="21">
        <v>0</v>
      </c>
      <c r="P30" s="21">
        <v>6.358</v>
      </c>
      <c r="Q30" s="21">
        <v>0</v>
      </c>
      <c r="R30" s="21">
        <v>0</v>
      </c>
    </row>
    <row r="31" ht="16.5" spans="1:18">
      <c r="A31" s="15">
        <v>399637</v>
      </c>
      <c r="B31" s="15" t="s">
        <v>96</v>
      </c>
      <c r="C31" s="15">
        <v>1318.556</v>
      </c>
      <c r="D31" s="15">
        <v>1984.538</v>
      </c>
      <c r="E31" s="15">
        <v>1</v>
      </c>
      <c r="F31" s="16">
        <v>0</v>
      </c>
      <c r="G31" s="16">
        <v>0</v>
      </c>
      <c r="H31" s="16">
        <v>1</v>
      </c>
      <c r="I31" s="16">
        <v>1.828</v>
      </c>
      <c r="J31" s="16">
        <v>34.773</v>
      </c>
      <c r="K31" s="21">
        <v>1</v>
      </c>
      <c r="L31" s="21">
        <v>0</v>
      </c>
      <c r="M31" s="21">
        <v>0</v>
      </c>
      <c r="N31" s="21">
        <v>0</v>
      </c>
      <c r="O31" s="21">
        <v>0</v>
      </c>
      <c r="P31" s="21">
        <v>1.271</v>
      </c>
      <c r="Q31" s="21">
        <v>0</v>
      </c>
      <c r="R31" s="21">
        <v>0</v>
      </c>
    </row>
    <row r="32" ht="16.5" spans="1:18">
      <c r="A32" s="15">
        <v>399640</v>
      </c>
      <c r="B32" s="15" t="s">
        <v>97</v>
      </c>
      <c r="C32" s="15">
        <v>1429.744</v>
      </c>
      <c r="D32" s="15">
        <v>2195.59</v>
      </c>
      <c r="E32" s="15">
        <v>1</v>
      </c>
      <c r="F32" s="16">
        <v>0</v>
      </c>
      <c r="G32" s="16">
        <v>0</v>
      </c>
      <c r="H32" s="16">
        <v>1</v>
      </c>
      <c r="I32" s="16">
        <v>1.323</v>
      </c>
      <c r="J32" s="16">
        <v>35.743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7.118</v>
      </c>
      <c r="Q32" s="21">
        <v>0</v>
      </c>
      <c r="R32" s="21">
        <v>0</v>
      </c>
    </row>
    <row r="33" ht="16.5" spans="1:18">
      <c r="A33" s="15">
        <v>399642</v>
      </c>
      <c r="B33" s="15" t="s">
        <v>98</v>
      </c>
      <c r="C33" s="15">
        <v>1320.736</v>
      </c>
      <c r="D33" s="15">
        <v>1774.568</v>
      </c>
      <c r="E33" s="15">
        <v>1</v>
      </c>
      <c r="F33" s="16">
        <v>0</v>
      </c>
      <c r="G33" s="16">
        <v>0</v>
      </c>
      <c r="H33" s="16">
        <v>1</v>
      </c>
      <c r="I33" s="16">
        <v>0.22</v>
      </c>
      <c r="J33" s="16">
        <v>25.738</v>
      </c>
      <c r="K33" s="21">
        <v>3</v>
      </c>
      <c r="L33" s="21">
        <v>0</v>
      </c>
      <c r="M33" s="21">
        <v>0</v>
      </c>
      <c r="N33" s="21">
        <v>0</v>
      </c>
      <c r="O33" s="21">
        <v>0</v>
      </c>
      <c r="P33" s="21">
        <v>6.917</v>
      </c>
      <c r="Q33" s="21">
        <v>0</v>
      </c>
      <c r="R33" s="21">
        <v>0</v>
      </c>
    </row>
    <row r="34" ht="16.5" spans="1:18">
      <c r="A34" s="15">
        <v>399659</v>
      </c>
      <c r="B34" s="15" t="s">
        <v>99</v>
      </c>
      <c r="C34" s="15">
        <v>2702.951</v>
      </c>
      <c r="D34" s="15">
        <v>3799.988</v>
      </c>
      <c r="E34" s="15">
        <v>1</v>
      </c>
      <c r="F34" s="16">
        <v>0</v>
      </c>
      <c r="G34" s="16">
        <v>0</v>
      </c>
      <c r="H34" s="16">
        <v>1</v>
      </c>
      <c r="I34" s="16">
        <v>0.6</v>
      </c>
      <c r="J34" s="16">
        <v>29.296</v>
      </c>
      <c r="K34" s="21">
        <v>4</v>
      </c>
      <c r="L34" s="21">
        <v>1</v>
      </c>
      <c r="M34" s="21">
        <v>0</v>
      </c>
      <c r="N34" s="21">
        <v>0</v>
      </c>
      <c r="O34" s="21">
        <v>0</v>
      </c>
      <c r="P34" s="21">
        <v>12.914</v>
      </c>
      <c r="Q34" s="21">
        <v>0</v>
      </c>
      <c r="R34" s="21">
        <v>1</v>
      </c>
    </row>
    <row r="35" ht="16.5" spans="1:18">
      <c r="A35" s="15">
        <v>399687</v>
      </c>
      <c r="B35" s="15" t="s">
        <v>100</v>
      </c>
      <c r="C35" s="15">
        <v>1970.934</v>
      </c>
      <c r="D35" s="15">
        <v>2846.531</v>
      </c>
      <c r="E35" s="15">
        <v>1</v>
      </c>
      <c r="F35" s="16">
        <v>0</v>
      </c>
      <c r="G35" s="16">
        <v>0</v>
      </c>
      <c r="H35" s="16">
        <v>1</v>
      </c>
      <c r="I35" s="16">
        <v>1.327</v>
      </c>
      <c r="J35" s="16">
        <v>31.679</v>
      </c>
      <c r="K35" s="21">
        <v>3</v>
      </c>
      <c r="L35" s="21">
        <v>2</v>
      </c>
      <c r="M35" s="21">
        <v>0</v>
      </c>
      <c r="N35" s="21">
        <v>0</v>
      </c>
      <c r="O35" s="21">
        <v>0</v>
      </c>
      <c r="P35" s="21">
        <v>35.373</v>
      </c>
      <c r="Q35" s="21">
        <v>0</v>
      </c>
      <c r="R35" s="21">
        <v>1</v>
      </c>
    </row>
    <row r="36" ht="16.5" spans="1:18">
      <c r="A36" s="15">
        <v>399695</v>
      </c>
      <c r="B36" s="15" t="s">
        <v>101</v>
      </c>
      <c r="C36" s="15">
        <v>1573.03</v>
      </c>
      <c r="D36" s="15">
        <v>2242.773</v>
      </c>
      <c r="E36" s="15">
        <v>1</v>
      </c>
      <c r="F36" s="16">
        <v>0</v>
      </c>
      <c r="G36" s="16">
        <v>0</v>
      </c>
      <c r="H36" s="16">
        <v>1</v>
      </c>
      <c r="I36" s="16">
        <v>1.449</v>
      </c>
      <c r="J36" s="16">
        <v>30.879</v>
      </c>
      <c r="K36" s="21">
        <v>2</v>
      </c>
      <c r="L36" s="21">
        <v>2</v>
      </c>
      <c r="M36" s="21">
        <v>0</v>
      </c>
      <c r="N36" s="21">
        <v>0</v>
      </c>
      <c r="O36" s="21">
        <v>0</v>
      </c>
      <c r="P36" s="21">
        <v>14.882</v>
      </c>
      <c r="Q36" s="21">
        <v>1</v>
      </c>
      <c r="R36" s="21">
        <v>1</v>
      </c>
    </row>
    <row r="37" ht="16.5" spans="1:18">
      <c r="A37" s="15">
        <v>399696</v>
      </c>
      <c r="B37" s="15" t="s">
        <v>102</v>
      </c>
      <c r="C37" s="15">
        <v>1877.529</v>
      </c>
      <c r="D37" s="15">
        <v>2782.13</v>
      </c>
      <c r="E37" s="15">
        <v>1</v>
      </c>
      <c r="F37" s="16">
        <v>0</v>
      </c>
      <c r="G37" s="16">
        <v>0</v>
      </c>
      <c r="H37" s="16">
        <v>1</v>
      </c>
      <c r="I37" s="16">
        <v>1.582</v>
      </c>
      <c r="J37" s="16">
        <v>33.582</v>
      </c>
      <c r="K37" s="21">
        <v>3</v>
      </c>
      <c r="L37" s="21">
        <v>2</v>
      </c>
      <c r="M37" s="21">
        <v>0</v>
      </c>
      <c r="N37" s="21">
        <v>0</v>
      </c>
      <c r="O37" s="21">
        <v>0</v>
      </c>
      <c r="P37" s="21">
        <v>11.12</v>
      </c>
      <c r="Q37" s="21">
        <v>0</v>
      </c>
      <c r="R37" s="21">
        <v>0</v>
      </c>
    </row>
    <row r="38" ht="16.5" spans="1:18">
      <c r="A38" s="15">
        <v>399707</v>
      </c>
      <c r="B38" s="15" t="s">
        <v>103</v>
      </c>
      <c r="C38" s="15">
        <v>4262.512</v>
      </c>
      <c r="D38" s="15">
        <v>6667.72</v>
      </c>
      <c r="E38" s="15">
        <v>1</v>
      </c>
      <c r="F38" s="16">
        <v>0</v>
      </c>
      <c r="G38" s="16">
        <v>0</v>
      </c>
      <c r="H38" s="16">
        <v>1</v>
      </c>
      <c r="I38" s="16">
        <v>0.773</v>
      </c>
      <c r="J38" s="16">
        <v>36.566</v>
      </c>
      <c r="K38" s="21">
        <v>4</v>
      </c>
      <c r="L38" s="21">
        <v>2</v>
      </c>
      <c r="M38" s="21">
        <v>0</v>
      </c>
      <c r="N38" s="21">
        <v>1</v>
      </c>
      <c r="O38" s="21">
        <v>0</v>
      </c>
      <c r="P38" s="21">
        <v>16.821</v>
      </c>
      <c r="Q38" s="21">
        <v>0</v>
      </c>
      <c r="R38" s="21">
        <v>0</v>
      </c>
    </row>
    <row r="39" ht="16.5" spans="1:18">
      <c r="A39" s="15">
        <v>399803</v>
      </c>
      <c r="B39" s="15" t="s">
        <v>104</v>
      </c>
      <c r="C39" s="15">
        <v>2688.836</v>
      </c>
      <c r="D39" s="15">
        <v>3855.561</v>
      </c>
      <c r="E39" s="15">
        <v>1</v>
      </c>
      <c r="F39" s="16">
        <v>0</v>
      </c>
      <c r="G39" s="16">
        <v>0</v>
      </c>
      <c r="H39" s="16">
        <v>1</v>
      </c>
      <c r="I39" s="16">
        <v>0.051</v>
      </c>
      <c r="J39" s="16">
        <v>30.296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8.137</v>
      </c>
      <c r="Q39" s="21">
        <v>0</v>
      </c>
      <c r="R39" s="21">
        <v>1</v>
      </c>
    </row>
    <row r="40" ht="16.5" spans="1:18">
      <c r="A40" s="15">
        <v>399935</v>
      </c>
      <c r="B40" s="15" t="s">
        <v>73</v>
      </c>
      <c r="C40" s="15">
        <v>3094.463</v>
      </c>
      <c r="D40" s="15">
        <v>4591.543</v>
      </c>
      <c r="E40" s="15">
        <v>1</v>
      </c>
      <c r="F40" s="16">
        <v>0</v>
      </c>
      <c r="G40" s="16">
        <v>0</v>
      </c>
      <c r="H40" s="16">
        <v>1</v>
      </c>
      <c r="I40" s="16">
        <v>1.248</v>
      </c>
      <c r="J40" s="16">
        <v>33.446</v>
      </c>
      <c r="K40" s="21">
        <v>0</v>
      </c>
      <c r="L40" s="21">
        <v>1</v>
      </c>
      <c r="M40" s="21">
        <v>0</v>
      </c>
      <c r="N40" s="21">
        <v>0</v>
      </c>
      <c r="O40" s="21">
        <v>0</v>
      </c>
      <c r="P40" s="21">
        <v>5.038</v>
      </c>
      <c r="Q40" s="21">
        <v>0</v>
      </c>
      <c r="R40" s="21">
        <v>0</v>
      </c>
    </row>
    <row r="41" ht="16.5" spans="1:18">
      <c r="A41" s="15">
        <v>399975</v>
      </c>
      <c r="B41" s="15" t="s">
        <v>105</v>
      </c>
      <c r="C41" s="15">
        <v>556.233</v>
      </c>
      <c r="D41" s="15">
        <v>869.651</v>
      </c>
      <c r="E41" s="15">
        <v>1</v>
      </c>
      <c r="F41" s="16">
        <v>0</v>
      </c>
      <c r="G41" s="16">
        <v>0</v>
      </c>
      <c r="H41" s="16">
        <v>1</v>
      </c>
      <c r="I41" s="16">
        <v>0.727</v>
      </c>
      <c r="J41" s="16">
        <v>36.504</v>
      </c>
      <c r="K41" s="21">
        <v>3</v>
      </c>
      <c r="L41" s="21">
        <v>1</v>
      </c>
      <c r="M41" s="21">
        <v>0</v>
      </c>
      <c r="N41" s="21">
        <v>0</v>
      </c>
      <c r="O41" s="21">
        <v>0</v>
      </c>
      <c r="P41" s="21">
        <v>2.91</v>
      </c>
      <c r="Q41" s="21">
        <v>0</v>
      </c>
      <c r="R41" s="21">
        <v>0</v>
      </c>
    </row>
    <row r="42" ht="16.5" spans="1:18">
      <c r="A42" s="15">
        <v>980017</v>
      </c>
      <c r="B42" s="15" t="s">
        <v>106</v>
      </c>
      <c r="C42" s="15">
        <v>5458.128</v>
      </c>
      <c r="D42" s="15">
        <v>8909.346</v>
      </c>
      <c r="E42" s="15">
        <v>1</v>
      </c>
      <c r="F42" s="16">
        <v>0</v>
      </c>
      <c r="G42" s="16">
        <v>0</v>
      </c>
      <c r="H42" s="16">
        <v>1</v>
      </c>
      <c r="I42" s="16">
        <v>0.405</v>
      </c>
      <c r="J42" s="16">
        <v>38.985</v>
      </c>
      <c r="K42" s="21">
        <v>3</v>
      </c>
      <c r="L42" s="21">
        <v>2</v>
      </c>
      <c r="M42" s="21">
        <v>0</v>
      </c>
      <c r="N42" s="21">
        <v>0</v>
      </c>
      <c r="O42" s="21">
        <v>0</v>
      </c>
      <c r="P42" s="21">
        <v>4.402</v>
      </c>
      <c r="Q42" s="21">
        <v>0</v>
      </c>
      <c r="R42" s="21">
        <v>1</v>
      </c>
    </row>
    <row r="43" ht="16.5" spans="1:18">
      <c r="A43" s="15">
        <v>980023</v>
      </c>
      <c r="B43" s="15" t="s">
        <v>107</v>
      </c>
      <c r="C43" s="15">
        <v>1438.98</v>
      </c>
      <c r="D43" s="15">
        <v>2036.747</v>
      </c>
      <c r="E43" s="15">
        <v>1</v>
      </c>
      <c r="F43" s="16">
        <v>0</v>
      </c>
      <c r="G43" s="16">
        <v>0</v>
      </c>
      <c r="H43" s="16">
        <v>1</v>
      </c>
      <c r="I43" s="16">
        <v>0.919</v>
      </c>
      <c r="J43" s="16">
        <v>29.998</v>
      </c>
      <c r="K43" s="21">
        <v>3</v>
      </c>
      <c r="L43" s="21">
        <v>1</v>
      </c>
      <c r="M43" s="21">
        <v>0</v>
      </c>
      <c r="N43" s="21">
        <v>0</v>
      </c>
      <c r="O43" s="21">
        <v>0</v>
      </c>
      <c r="P43" s="21">
        <v>13.098</v>
      </c>
      <c r="Q43" s="21">
        <v>0</v>
      </c>
      <c r="R43" s="21">
        <v>1</v>
      </c>
    </row>
    <row r="44" ht="16.5" spans="1:18">
      <c r="A44" s="15">
        <v>980068</v>
      </c>
      <c r="B44" s="15" t="s">
        <v>108</v>
      </c>
      <c r="C44" s="15">
        <v>2057.919</v>
      </c>
      <c r="D44" s="15">
        <v>2796.926</v>
      </c>
      <c r="E44" s="15">
        <v>1</v>
      </c>
      <c r="F44" s="16">
        <v>0</v>
      </c>
      <c r="G44" s="16">
        <v>0</v>
      </c>
      <c r="H44" s="16">
        <v>1</v>
      </c>
      <c r="I44" s="16">
        <v>0.296</v>
      </c>
      <c r="J44" s="16">
        <v>26.64</v>
      </c>
      <c r="K44" s="21">
        <v>3</v>
      </c>
      <c r="L44" s="21">
        <v>2</v>
      </c>
      <c r="M44" s="21">
        <v>0</v>
      </c>
      <c r="N44" s="21">
        <v>0</v>
      </c>
      <c r="O44" s="21">
        <v>0</v>
      </c>
      <c r="P44" s="21">
        <v>19.557</v>
      </c>
      <c r="Q44" s="21">
        <v>0</v>
      </c>
      <c r="R44" s="21">
        <v>1</v>
      </c>
    </row>
    <row r="45" ht="16.5" spans="1:18">
      <c r="A45" s="17">
        <v>917</v>
      </c>
      <c r="B45" s="17" t="s">
        <v>109</v>
      </c>
      <c r="C45" s="17">
        <v>2544.723</v>
      </c>
      <c r="D45" s="17">
        <v>3060.906</v>
      </c>
      <c r="E45" s="17">
        <v>0</v>
      </c>
      <c r="F45" s="17">
        <v>1</v>
      </c>
      <c r="G45" s="16">
        <v>0</v>
      </c>
      <c r="H45" s="16">
        <v>0</v>
      </c>
      <c r="I45" s="16">
        <v>0</v>
      </c>
      <c r="J45" s="16">
        <v>0.877</v>
      </c>
      <c r="K45" s="21">
        <v>3</v>
      </c>
      <c r="L45" s="21">
        <v>2</v>
      </c>
      <c r="M45" s="21">
        <v>0</v>
      </c>
      <c r="N45" s="21">
        <v>0</v>
      </c>
      <c r="O45" s="21">
        <v>0</v>
      </c>
      <c r="P45" s="21">
        <v>15.967</v>
      </c>
      <c r="Q45" s="21">
        <v>0</v>
      </c>
      <c r="R45" s="21">
        <v>1</v>
      </c>
    </row>
    <row r="46" ht="16.5" spans="1:18">
      <c r="A46" s="18">
        <v>12</v>
      </c>
      <c r="B46" s="18" t="s">
        <v>110</v>
      </c>
      <c r="C46" s="18">
        <v>215.082</v>
      </c>
      <c r="D46" s="18">
        <v>218.342</v>
      </c>
      <c r="E46" s="18">
        <v>0</v>
      </c>
      <c r="F46" s="18">
        <v>0</v>
      </c>
      <c r="G46" s="18">
        <v>0</v>
      </c>
      <c r="H46" s="18">
        <v>1</v>
      </c>
      <c r="I46" s="16">
        <v>0.623</v>
      </c>
      <c r="J46" s="16">
        <v>2.106</v>
      </c>
      <c r="K46" s="21">
        <v>3</v>
      </c>
      <c r="L46" s="21">
        <v>2</v>
      </c>
      <c r="M46" s="21">
        <v>0</v>
      </c>
      <c r="N46" s="21">
        <v>0</v>
      </c>
      <c r="O46" s="21">
        <v>0</v>
      </c>
      <c r="P46" s="21">
        <v>10.027</v>
      </c>
      <c r="Q46" s="21">
        <v>0</v>
      </c>
      <c r="R46" s="21">
        <v>1</v>
      </c>
    </row>
    <row r="47" ht="16.5" spans="1:18">
      <c r="A47" s="18">
        <v>13</v>
      </c>
      <c r="B47" s="18" t="s">
        <v>111</v>
      </c>
      <c r="C47" s="18">
        <v>288.891</v>
      </c>
      <c r="D47" s="18">
        <v>291.37</v>
      </c>
      <c r="E47" s="18">
        <v>0</v>
      </c>
      <c r="F47" s="18">
        <v>0</v>
      </c>
      <c r="G47" s="18">
        <v>0</v>
      </c>
      <c r="H47" s="18">
        <v>1</v>
      </c>
      <c r="I47" s="16">
        <v>0.352</v>
      </c>
      <c r="J47" s="16">
        <v>1.2</v>
      </c>
      <c r="K47" s="21">
        <v>1</v>
      </c>
      <c r="L47" s="21">
        <v>1</v>
      </c>
      <c r="M47" s="21">
        <v>0</v>
      </c>
      <c r="N47" s="21">
        <v>0</v>
      </c>
      <c r="O47" s="21">
        <v>0</v>
      </c>
      <c r="P47" s="21">
        <v>3.246</v>
      </c>
      <c r="Q47" s="21">
        <v>0</v>
      </c>
      <c r="R47" s="21">
        <v>0</v>
      </c>
    </row>
    <row r="48" ht="16.5" spans="1:18">
      <c r="A48" s="18">
        <v>20</v>
      </c>
      <c r="B48" s="18" t="s">
        <v>112</v>
      </c>
      <c r="C48" s="18">
        <v>828.352</v>
      </c>
      <c r="D48" s="18">
        <v>1182.696</v>
      </c>
      <c r="E48" s="18">
        <v>0</v>
      </c>
      <c r="F48" s="18">
        <v>0</v>
      </c>
      <c r="G48" s="18">
        <v>0</v>
      </c>
      <c r="H48" s="18">
        <v>1</v>
      </c>
      <c r="I48" s="16">
        <v>5.805</v>
      </c>
      <c r="J48" s="16">
        <v>34.026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6.266</v>
      </c>
      <c r="Q48" s="21">
        <v>0</v>
      </c>
      <c r="R48" s="21">
        <v>1</v>
      </c>
    </row>
    <row r="49" ht="16.5" spans="1:18">
      <c r="A49" s="18">
        <v>22</v>
      </c>
      <c r="B49" s="18" t="s">
        <v>113</v>
      </c>
      <c r="C49" s="18">
        <v>242.395</v>
      </c>
      <c r="D49" s="18">
        <v>244.567</v>
      </c>
      <c r="E49" s="18">
        <v>0</v>
      </c>
      <c r="F49" s="18">
        <v>0</v>
      </c>
      <c r="G49" s="18">
        <v>0</v>
      </c>
      <c r="H49" s="18">
        <v>1</v>
      </c>
      <c r="I49" s="16">
        <v>0.329</v>
      </c>
      <c r="J49" s="16">
        <v>1.214</v>
      </c>
      <c r="K49" s="21">
        <v>3</v>
      </c>
      <c r="L49" s="21">
        <v>1</v>
      </c>
      <c r="M49" s="21">
        <v>0</v>
      </c>
      <c r="N49" s="21">
        <v>0</v>
      </c>
      <c r="O49" s="21">
        <v>0</v>
      </c>
      <c r="P49" s="21">
        <v>5.619</v>
      </c>
      <c r="Q49" s="21">
        <v>0</v>
      </c>
      <c r="R49" s="21">
        <v>0</v>
      </c>
    </row>
    <row r="50" ht="16.5" spans="1:18">
      <c r="A50" s="18">
        <v>39</v>
      </c>
      <c r="B50" s="18" t="s">
        <v>114</v>
      </c>
      <c r="C50" s="18">
        <v>2361.224</v>
      </c>
      <c r="D50" s="18">
        <v>3709.516</v>
      </c>
      <c r="E50" s="18">
        <v>0</v>
      </c>
      <c r="F50" s="18">
        <v>0</v>
      </c>
      <c r="G50" s="18">
        <v>0</v>
      </c>
      <c r="H50" s="18">
        <v>1</v>
      </c>
      <c r="I50" s="16">
        <v>2.668</v>
      </c>
      <c r="J50" s="16">
        <v>38.045</v>
      </c>
      <c r="K50" s="21">
        <v>3</v>
      </c>
      <c r="L50" s="21">
        <v>1</v>
      </c>
      <c r="M50" s="21">
        <v>0</v>
      </c>
      <c r="N50" s="21">
        <v>0</v>
      </c>
      <c r="O50" s="21">
        <v>0</v>
      </c>
      <c r="P50" s="21">
        <v>27.677</v>
      </c>
      <c r="Q50" s="21">
        <v>0</v>
      </c>
      <c r="R50" s="21">
        <v>1</v>
      </c>
    </row>
    <row r="51" ht="16.5" spans="1:18">
      <c r="A51" s="18">
        <v>61</v>
      </c>
      <c r="B51" s="18" t="s">
        <v>115</v>
      </c>
      <c r="C51" s="18">
        <v>171.086</v>
      </c>
      <c r="D51" s="18">
        <v>174.499</v>
      </c>
      <c r="E51" s="18">
        <v>0</v>
      </c>
      <c r="F51" s="18">
        <v>0</v>
      </c>
      <c r="G51" s="18">
        <v>0</v>
      </c>
      <c r="H51" s="18">
        <v>1</v>
      </c>
      <c r="I51" s="16">
        <v>0.505</v>
      </c>
      <c r="J51" s="16">
        <v>2.451</v>
      </c>
      <c r="K51" s="21">
        <v>3</v>
      </c>
      <c r="L51" s="21">
        <v>1</v>
      </c>
      <c r="M51" s="21">
        <v>0</v>
      </c>
      <c r="N51" s="21">
        <v>0</v>
      </c>
      <c r="O51" s="21">
        <v>0</v>
      </c>
      <c r="P51" s="21">
        <v>5.762</v>
      </c>
      <c r="Q51" s="21">
        <v>0</v>
      </c>
      <c r="R51" s="21">
        <v>0</v>
      </c>
    </row>
    <row r="52" ht="16.5" spans="1:18">
      <c r="A52" s="18">
        <v>67</v>
      </c>
      <c r="B52" s="18" t="s">
        <v>116</v>
      </c>
      <c r="C52" s="18">
        <v>5027.016</v>
      </c>
      <c r="D52" s="18">
        <v>6955.644</v>
      </c>
      <c r="E52" s="18">
        <v>0</v>
      </c>
      <c r="F52" s="18">
        <v>0</v>
      </c>
      <c r="G52" s="18">
        <v>0</v>
      </c>
      <c r="H52" s="18">
        <v>1</v>
      </c>
      <c r="I52" s="16">
        <v>2.263</v>
      </c>
      <c r="J52" s="16">
        <v>29.363</v>
      </c>
      <c r="K52" s="21">
        <v>3</v>
      </c>
      <c r="L52" s="21">
        <v>1</v>
      </c>
      <c r="M52" s="21">
        <v>0</v>
      </c>
      <c r="N52" s="21">
        <v>0</v>
      </c>
      <c r="O52" s="21">
        <v>0</v>
      </c>
      <c r="P52" s="21">
        <v>25.8</v>
      </c>
      <c r="Q52" s="21">
        <v>0</v>
      </c>
      <c r="R52" s="21">
        <v>0</v>
      </c>
    </row>
    <row r="53" ht="16.5" spans="1:18">
      <c r="A53" s="18">
        <v>77</v>
      </c>
      <c r="B53" s="18" t="s">
        <v>117</v>
      </c>
      <c r="C53" s="18">
        <v>2782.889</v>
      </c>
      <c r="D53" s="18">
        <v>4288.87</v>
      </c>
      <c r="E53" s="18">
        <v>0</v>
      </c>
      <c r="F53" s="18">
        <v>0</v>
      </c>
      <c r="G53" s="18">
        <v>0</v>
      </c>
      <c r="H53" s="18">
        <v>1</v>
      </c>
      <c r="I53" s="16">
        <v>1.734</v>
      </c>
      <c r="J53" s="16">
        <v>36.239</v>
      </c>
      <c r="K53" s="21">
        <v>3</v>
      </c>
      <c r="L53" s="21">
        <v>2</v>
      </c>
      <c r="M53" s="21">
        <v>0</v>
      </c>
      <c r="N53" s="21">
        <v>0</v>
      </c>
      <c r="O53" s="21">
        <v>0</v>
      </c>
      <c r="P53" s="21">
        <v>2.995</v>
      </c>
      <c r="Q53" s="21">
        <v>0</v>
      </c>
      <c r="R53" s="21">
        <v>0</v>
      </c>
    </row>
    <row r="54" ht="16.5" spans="1:18">
      <c r="A54" s="18">
        <v>91</v>
      </c>
      <c r="B54" s="18" t="s">
        <v>118</v>
      </c>
      <c r="C54" s="18">
        <v>8225.54</v>
      </c>
      <c r="D54" s="18">
        <v>10965.053</v>
      </c>
      <c r="E54" s="18">
        <v>0</v>
      </c>
      <c r="F54" s="18">
        <v>0</v>
      </c>
      <c r="G54" s="18">
        <v>0</v>
      </c>
      <c r="H54" s="18">
        <v>1</v>
      </c>
      <c r="I54" s="16">
        <v>3.375</v>
      </c>
      <c r="J54" s="16">
        <v>27.516</v>
      </c>
      <c r="K54" s="21">
        <v>3</v>
      </c>
      <c r="L54" s="21">
        <v>2</v>
      </c>
      <c r="M54" s="21">
        <v>0</v>
      </c>
      <c r="N54" s="21">
        <v>0</v>
      </c>
      <c r="O54" s="21">
        <v>0</v>
      </c>
      <c r="P54" s="21">
        <v>3.781</v>
      </c>
      <c r="Q54" s="21">
        <v>0</v>
      </c>
      <c r="R54" s="21">
        <v>0</v>
      </c>
    </row>
    <row r="55" ht="16.5" spans="1:18">
      <c r="A55" s="18">
        <v>97</v>
      </c>
      <c r="B55" s="18" t="s">
        <v>119</v>
      </c>
      <c r="C55" s="18">
        <v>6405.521</v>
      </c>
      <c r="D55" s="18">
        <v>8912.896</v>
      </c>
      <c r="E55" s="18">
        <v>0</v>
      </c>
      <c r="F55" s="18">
        <v>0</v>
      </c>
      <c r="G55" s="18">
        <v>0</v>
      </c>
      <c r="H55" s="18">
        <v>1</v>
      </c>
      <c r="I55" s="16">
        <v>1.622</v>
      </c>
      <c r="J55" s="16">
        <v>29.298</v>
      </c>
      <c r="K55" s="21">
        <v>1</v>
      </c>
      <c r="L55" s="21">
        <v>1</v>
      </c>
      <c r="M55" s="21">
        <v>0</v>
      </c>
      <c r="N55" s="21">
        <v>0</v>
      </c>
      <c r="O55" s="21">
        <v>0</v>
      </c>
      <c r="P55" s="21">
        <v>1.448</v>
      </c>
      <c r="Q55" s="21">
        <v>0</v>
      </c>
      <c r="R55" s="21">
        <v>0</v>
      </c>
    </row>
    <row r="56" ht="16.5" spans="1:18">
      <c r="A56" s="18">
        <v>101</v>
      </c>
      <c r="B56" s="18" t="s">
        <v>120</v>
      </c>
      <c r="C56" s="18">
        <v>240.596</v>
      </c>
      <c r="D56" s="18">
        <v>242.621</v>
      </c>
      <c r="E56" s="18">
        <v>0</v>
      </c>
      <c r="F56" s="18">
        <v>0</v>
      </c>
      <c r="G56" s="18">
        <v>0</v>
      </c>
      <c r="H56" s="18">
        <v>1</v>
      </c>
      <c r="I56" s="16">
        <v>0.298</v>
      </c>
      <c r="J56" s="16">
        <v>1.13</v>
      </c>
      <c r="K56" s="21">
        <v>3</v>
      </c>
      <c r="L56" s="21">
        <v>2</v>
      </c>
      <c r="M56" s="21">
        <v>0</v>
      </c>
      <c r="N56" s="21">
        <v>0</v>
      </c>
      <c r="O56" s="21">
        <v>0</v>
      </c>
      <c r="P56" s="21">
        <v>11.879</v>
      </c>
      <c r="Q56" s="21">
        <v>1</v>
      </c>
      <c r="R56" s="21">
        <v>1</v>
      </c>
    </row>
    <row r="57" ht="16.5" spans="1:18">
      <c r="A57" s="18">
        <v>111</v>
      </c>
      <c r="B57" s="18" t="s">
        <v>121</v>
      </c>
      <c r="C57" s="18">
        <v>5072.688</v>
      </c>
      <c r="D57" s="18">
        <v>7623.678</v>
      </c>
      <c r="E57" s="18">
        <v>0</v>
      </c>
      <c r="F57" s="18">
        <v>0</v>
      </c>
      <c r="G57" s="18">
        <v>0</v>
      </c>
      <c r="H57" s="18">
        <v>1</v>
      </c>
      <c r="I57" s="16">
        <v>1.85</v>
      </c>
      <c r="J57" s="16">
        <v>34.692</v>
      </c>
      <c r="K57" s="21">
        <v>2</v>
      </c>
      <c r="L57" s="21">
        <v>1</v>
      </c>
      <c r="M57" s="21">
        <v>0</v>
      </c>
      <c r="N57" s="21">
        <v>0</v>
      </c>
      <c r="O57" s="21">
        <v>0</v>
      </c>
      <c r="P57" s="21">
        <v>7.491</v>
      </c>
      <c r="Q57" s="21">
        <v>0</v>
      </c>
      <c r="R57" s="21">
        <v>0</v>
      </c>
    </row>
    <row r="58" ht="16.5" spans="1:18">
      <c r="A58" s="18">
        <v>116</v>
      </c>
      <c r="B58" s="18" t="s">
        <v>122</v>
      </c>
      <c r="C58" s="18">
        <v>191.837</v>
      </c>
      <c r="D58" s="18">
        <v>192.986</v>
      </c>
      <c r="E58" s="18">
        <v>0</v>
      </c>
      <c r="F58" s="18">
        <v>0</v>
      </c>
      <c r="G58" s="18">
        <v>0</v>
      </c>
      <c r="H58" s="18">
        <v>1</v>
      </c>
      <c r="I58" s="16">
        <v>0.134</v>
      </c>
      <c r="J58" s="16">
        <v>0.729</v>
      </c>
      <c r="K58" s="21">
        <v>3</v>
      </c>
      <c r="L58" s="21">
        <v>2</v>
      </c>
      <c r="M58" s="21">
        <v>0</v>
      </c>
      <c r="N58" s="21">
        <v>0</v>
      </c>
      <c r="O58" s="21">
        <v>0</v>
      </c>
      <c r="P58" s="21">
        <v>9.991</v>
      </c>
      <c r="Q58" s="21">
        <v>0</v>
      </c>
      <c r="R58" s="21">
        <v>1</v>
      </c>
    </row>
    <row r="59" ht="16.5" spans="1:18">
      <c r="A59" s="18">
        <v>131</v>
      </c>
      <c r="B59" s="18" t="s">
        <v>123</v>
      </c>
      <c r="C59" s="18">
        <v>1503.012</v>
      </c>
      <c r="D59" s="18">
        <v>2271.997</v>
      </c>
      <c r="E59" s="18">
        <v>0</v>
      </c>
      <c r="F59" s="18">
        <v>0</v>
      </c>
      <c r="G59" s="18">
        <v>0</v>
      </c>
      <c r="H59" s="18">
        <v>1</v>
      </c>
      <c r="I59" s="16">
        <v>7.869</v>
      </c>
      <c r="J59" s="16">
        <v>39.052</v>
      </c>
      <c r="K59" s="21">
        <v>3</v>
      </c>
      <c r="L59" s="21">
        <v>2</v>
      </c>
      <c r="M59" s="21">
        <v>0</v>
      </c>
      <c r="N59" s="21">
        <v>0</v>
      </c>
      <c r="O59" s="21">
        <v>0</v>
      </c>
      <c r="P59" s="21">
        <v>9.849</v>
      </c>
      <c r="Q59" s="21">
        <v>0</v>
      </c>
      <c r="R59" s="21">
        <v>0</v>
      </c>
    </row>
    <row r="60" ht="16.5" spans="1:18">
      <c r="A60" s="18">
        <v>133</v>
      </c>
      <c r="B60" s="18" t="s">
        <v>124</v>
      </c>
      <c r="C60" s="18">
        <v>3273.534</v>
      </c>
      <c r="D60" s="18">
        <v>4556.792</v>
      </c>
      <c r="E60" s="18">
        <v>0</v>
      </c>
      <c r="F60" s="18">
        <v>0</v>
      </c>
      <c r="G60" s="18">
        <v>0</v>
      </c>
      <c r="H60" s="18">
        <v>1</v>
      </c>
      <c r="I60" s="16">
        <v>3.502</v>
      </c>
      <c r="J60" s="16">
        <v>30.678</v>
      </c>
      <c r="K60" s="21">
        <v>2</v>
      </c>
      <c r="L60" s="21">
        <v>2</v>
      </c>
      <c r="M60" s="21">
        <v>1</v>
      </c>
      <c r="N60" s="21">
        <v>-1</v>
      </c>
      <c r="O60" s="21">
        <v>0</v>
      </c>
      <c r="P60" s="21">
        <v>0.009</v>
      </c>
      <c r="Q60" s="21">
        <v>0</v>
      </c>
      <c r="R60" s="21">
        <v>0</v>
      </c>
    </row>
    <row r="61" ht="16.5" spans="1:18">
      <c r="A61" s="18">
        <v>137</v>
      </c>
      <c r="B61" s="18" t="s">
        <v>125</v>
      </c>
      <c r="C61" s="18">
        <v>2894.888</v>
      </c>
      <c r="D61" s="18">
        <v>4304.799</v>
      </c>
      <c r="E61" s="18">
        <v>0</v>
      </c>
      <c r="F61" s="18">
        <v>0</v>
      </c>
      <c r="G61" s="18">
        <v>0</v>
      </c>
      <c r="H61" s="18">
        <v>1</v>
      </c>
      <c r="I61" s="16">
        <v>2.986</v>
      </c>
      <c r="J61" s="16">
        <v>34.76</v>
      </c>
      <c r="K61" s="21">
        <v>3</v>
      </c>
      <c r="L61" s="21">
        <v>1</v>
      </c>
      <c r="M61" s="21">
        <v>0</v>
      </c>
      <c r="N61" s="21">
        <v>0</v>
      </c>
      <c r="O61" s="21">
        <v>0</v>
      </c>
      <c r="P61" s="21">
        <v>6.371</v>
      </c>
      <c r="Q61" s="21">
        <v>0</v>
      </c>
      <c r="R61" s="21">
        <v>1</v>
      </c>
    </row>
    <row r="62" ht="16.5" spans="1:18">
      <c r="A62" s="18">
        <v>162</v>
      </c>
      <c r="B62" s="18" t="s">
        <v>126</v>
      </c>
      <c r="C62" s="18">
        <v>2188.319</v>
      </c>
      <c r="D62" s="18">
        <v>3127.217</v>
      </c>
      <c r="E62" s="18">
        <v>0</v>
      </c>
      <c r="F62" s="18">
        <v>0</v>
      </c>
      <c r="G62" s="18">
        <v>0</v>
      </c>
      <c r="H62" s="18">
        <v>1</v>
      </c>
      <c r="I62" s="16">
        <v>4.228</v>
      </c>
      <c r="J62" s="16">
        <v>32.982</v>
      </c>
      <c r="K62" s="21">
        <v>2</v>
      </c>
      <c r="L62" s="21">
        <v>2</v>
      </c>
      <c r="M62" s="21">
        <v>0</v>
      </c>
      <c r="N62" s="21">
        <v>0</v>
      </c>
      <c r="O62" s="21">
        <v>0</v>
      </c>
      <c r="P62" s="21">
        <v>6.881</v>
      </c>
      <c r="Q62" s="21">
        <v>0</v>
      </c>
      <c r="R62" s="21">
        <v>0</v>
      </c>
    </row>
    <row r="63" ht="16.5" spans="1:18">
      <c r="A63" s="18">
        <v>682</v>
      </c>
      <c r="B63" s="18" t="s">
        <v>127</v>
      </c>
      <c r="C63" s="18">
        <v>819.484</v>
      </c>
      <c r="D63" s="18">
        <v>1314.539</v>
      </c>
      <c r="E63" s="18">
        <v>0</v>
      </c>
      <c r="F63" s="18">
        <v>0</v>
      </c>
      <c r="G63" s="18">
        <v>0</v>
      </c>
      <c r="H63" s="18">
        <v>1</v>
      </c>
      <c r="I63" s="16">
        <v>2.914</v>
      </c>
      <c r="J63" s="16">
        <v>39.476</v>
      </c>
      <c r="K63" s="21">
        <v>3</v>
      </c>
      <c r="L63" s="21">
        <v>1</v>
      </c>
      <c r="M63" s="21">
        <v>0</v>
      </c>
      <c r="N63" s="21">
        <v>0</v>
      </c>
      <c r="O63" s="21">
        <v>0</v>
      </c>
      <c r="P63" s="21">
        <v>9.48</v>
      </c>
      <c r="Q63" s="21">
        <v>0</v>
      </c>
      <c r="R63" s="21">
        <v>1</v>
      </c>
    </row>
    <row r="64" ht="16.5" spans="1:18">
      <c r="A64" s="18">
        <v>685</v>
      </c>
      <c r="B64" s="18" t="s">
        <v>128</v>
      </c>
      <c r="C64" s="18">
        <v>923.751</v>
      </c>
      <c r="D64" s="18">
        <v>1570.821</v>
      </c>
      <c r="E64" s="18">
        <v>0</v>
      </c>
      <c r="F64" s="18">
        <v>0</v>
      </c>
      <c r="G64" s="18">
        <v>0</v>
      </c>
      <c r="H64" s="18">
        <v>1</v>
      </c>
      <c r="I64" s="16">
        <v>3.902</v>
      </c>
      <c r="J64" s="16">
        <v>43.488</v>
      </c>
      <c r="K64" s="21">
        <v>3</v>
      </c>
      <c r="L64" s="21">
        <v>1</v>
      </c>
      <c r="M64" s="21">
        <v>0</v>
      </c>
      <c r="N64" s="21">
        <v>0</v>
      </c>
      <c r="O64" s="21">
        <v>0</v>
      </c>
      <c r="P64" s="21">
        <v>12.015</v>
      </c>
      <c r="Q64" s="21">
        <v>0</v>
      </c>
      <c r="R64" s="21">
        <v>1</v>
      </c>
    </row>
    <row r="65" ht="16.5" spans="1:18">
      <c r="A65" s="18">
        <v>688</v>
      </c>
      <c r="B65" s="18" t="s">
        <v>129</v>
      </c>
      <c r="C65" s="18">
        <v>641.695</v>
      </c>
      <c r="D65" s="18">
        <v>996.71</v>
      </c>
      <c r="E65" s="18">
        <v>0</v>
      </c>
      <c r="F65" s="18">
        <v>0</v>
      </c>
      <c r="G65" s="18">
        <v>0</v>
      </c>
      <c r="H65" s="18">
        <v>1</v>
      </c>
      <c r="I65" s="16">
        <v>1.878</v>
      </c>
      <c r="J65" s="16">
        <v>36.828</v>
      </c>
      <c r="K65" s="21">
        <v>1</v>
      </c>
      <c r="L65" s="21">
        <v>0</v>
      </c>
      <c r="M65" s="21">
        <v>0</v>
      </c>
      <c r="N65" s="21">
        <v>0</v>
      </c>
      <c r="O65" s="21">
        <v>0</v>
      </c>
      <c r="P65" s="21">
        <v>8.633</v>
      </c>
      <c r="Q65" s="21">
        <v>0</v>
      </c>
      <c r="R65" s="21">
        <v>1</v>
      </c>
    </row>
    <row r="66" ht="16.5" spans="1:18">
      <c r="A66" s="18">
        <v>699</v>
      </c>
      <c r="B66" s="18" t="s">
        <v>130</v>
      </c>
      <c r="C66" s="18">
        <v>544.724</v>
      </c>
      <c r="D66" s="18">
        <v>834.678</v>
      </c>
      <c r="E66" s="18">
        <v>0</v>
      </c>
      <c r="F66" s="18">
        <v>0</v>
      </c>
      <c r="G66" s="18">
        <v>0</v>
      </c>
      <c r="H66" s="18">
        <v>1</v>
      </c>
      <c r="I66" s="16">
        <v>5.947</v>
      </c>
      <c r="J66" s="16">
        <v>38.62</v>
      </c>
      <c r="K66" s="21">
        <v>4</v>
      </c>
      <c r="L66" s="21">
        <v>1</v>
      </c>
      <c r="M66" s="21">
        <v>0</v>
      </c>
      <c r="N66" s="21">
        <v>1</v>
      </c>
      <c r="O66" s="21">
        <v>0</v>
      </c>
      <c r="P66" s="21">
        <v>29.401</v>
      </c>
      <c r="Q66" s="21">
        <v>0</v>
      </c>
      <c r="R66" s="21">
        <v>1</v>
      </c>
    </row>
    <row r="67" ht="16.5" spans="1:18">
      <c r="A67" s="18">
        <v>852</v>
      </c>
      <c r="B67" s="18" t="s">
        <v>131</v>
      </c>
      <c r="C67" s="18">
        <v>4349.934</v>
      </c>
      <c r="D67" s="18">
        <v>6104.504</v>
      </c>
      <c r="E67" s="18">
        <v>0</v>
      </c>
      <c r="F67" s="18">
        <v>0</v>
      </c>
      <c r="G67" s="18">
        <v>0</v>
      </c>
      <c r="H67" s="18">
        <v>1</v>
      </c>
      <c r="I67" s="16">
        <v>3.312</v>
      </c>
      <c r="J67" s="16">
        <v>31.102</v>
      </c>
      <c r="K67" s="21">
        <v>1</v>
      </c>
      <c r="L67" s="21">
        <v>1</v>
      </c>
      <c r="M67" s="21">
        <v>0</v>
      </c>
      <c r="N67" s="21">
        <v>0</v>
      </c>
      <c r="O67" s="21">
        <v>0</v>
      </c>
      <c r="P67" s="21">
        <v>6.919</v>
      </c>
      <c r="Q67" s="21">
        <v>0</v>
      </c>
      <c r="R67" s="21">
        <v>0</v>
      </c>
    </row>
    <row r="68" ht="16.5" spans="1:18">
      <c r="A68" s="18">
        <v>915</v>
      </c>
      <c r="B68" s="18" t="s">
        <v>132</v>
      </c>
      <c r="C68" s="18">
        <v>1623.648</v>
      </c>
      <c r="D68" s="18">
        <v>2384.444</v>
      </c>
      <c r="E68" s="18">
        <v>0</v>
      </c>
      <c r="F68" s="18">
        <v>0</v>
      </c>
      <c r="G68" s="18">
        <v>0</v>
      </c>
      <c r="H68" s="18">
        <v>1</v>
      </c>
      <c r="I68" s="16">
        <v>1.266</v>
      </c>
      <c r="J68" s="16">
        <v>32.769</v>
      </c>
      <c r="K68" s="21">
        <v>3</v>
      </c>
      <c r="L68" s="21">
        <v>1</v>
      </c>
      <c r="M68" s="21">
        <v>0</v>
      </c>
      <c r="N68" s="21">
        <v>0</v>
      </c>
      <c r="O68" s="21">
        <v>0</v>
      </c>
      <c r="P68" s="21">
        <v>14.664</v>
      </c>
      <c r="Q68" s="21">
        <v>0</v>
      </c>
      <c r="R68" s="21">
        <v>1</v>
      </c>
    </row>
    <row r="69" ht="16.5" spans="1:18">
      <c r="A69" s="18">
        <v>923</v>
      </c>
      <c r="B69" s="18" t="s">
        <v>133</v>
      </c>
      <c r="C69" s="18">
        <v>243.138</v>
      </c>
      <c r="D69" s="18">
        <v>245.121</v>
      </c>
      <c r="E69" s="18">
        <v>0</v>
      </c>
      <c r="F69" s="18">
        <v>0</v>
      </c>
      <c r="G69" s="18">
        <v>0</v>
      </c>
      <c r="H69" s="18">
        <v>1</v>
      </c>
      <c r="I69" s="16">
        <v>0.319</v>
      </c>
      <c r="J69" s="16">
        <v>1.126</v>
      </c>
      <c r="K69" s="21">
        <v>1</v>
      </c>
      <c r="L69" s="21">
        <v>0</v>
      </c>
      <c r="M69" s="21">
        <v>0</v>
      </c>
      <c r="N69" s="21">
        <v>0</v>
      </c>
      <c r="O69" s="21">
        <v>0</v>
      </c>
      <c r="P69" s="21">
        <v>6.381</v>
      </c>
      <c r="Q69" s="21">
        <v>0</v>
      </c>
      <c r="R69" s="21">
        <v>0</v>
      </c>
    </row>
    <row r="70" ht="16.5" spans="1:18">
      <c r="A70" s="18">
        <v>993</v>
      </c>
      <c r="B70" s="18" t="s">
        <v>134</v>
      </c>
      <c r="C70" s="18">
        <v>4031.99</v>
      </c>
      <c r="D70" s="18">
        <v>6040.04</v>
      </c>
      <c r="E70" s="18">
        <v>0</v>
      </c>
      <c r="F70" s="18">
        <v>0</v>
      </c>
      <c r="G70" s="18">
        <v>0</v>
      </c>
      <c r="H70" s="18">
        <v>1</v>
      </c>
      <c r="I70" s="16">
        <v>1.688</v>
      </c>
      <c r="J70" s="16">
        <v>34.373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12.876</v>
      </c>
      <c r="Q70" s="21">
        <v>0</v>
      </c>
      <c r="R70" s="21">
        <v>1</v>
      </c>
    </row>
    <row r="71" ht="16.5" spans="1:18">
      <c r="A71" s="18">
        <v>399010</v>
      </c>
      <c r="B71" s="18" t="s">
        <v>135</v>
      </c>
      <c r="C71" s="18">
        <v>4818.066</v>
      </c>
      <c r="D71" s="18">
        <v>6939.243</v>
      </c>
      <c r="E71" s="18">
        <v>0</v>
      </c>
      <c r="F71" s="18">
        <v>0</v>
      </c>
      <c r="G71" s="18">
        <v>0</v>
      </c>
      <c r="H71" s="18">
        <v>1</v>
      </c>
      <c r="I71" s="16">
        <v>5.63</v>
      </c>
      <c r="J71" s="16">
        <v>34.477</v>
      </c>
      <c r="K71" s="21">
        <v>3</v>
      </c>
      <c r="L71" s="21">
        <v>0</v>
      </c>
      <c r="M71" s="21">
        <v>0</v>
      </c>
      <c r="N71" s="21">
        <v>0</v>
      </c>
      <c r="O71" s="21">
        <v>0</v>
      </c>
      <c r="P71" s="21">
        <v>9.133</v>
      </c>
      <c r="Q71" s="21">
        <v>0</v>
      </c>
      <c r="R71" s="21">
        <v>0</v>
      </c>
    </row>
    <row r="72" ht="16.5" spans="1:18">
      <c r="A72" s="18">
        <v>399015</v>
      </c>
      <c r="B72" s="18" t="s">
        <v>136</v>
      </c>
      <c r="C72" s="18">
        <v>1608.299</v>
      </c>
      <c r="D72" s="18">
        <v>2333.833</v>
      </c>
      <c r="E72" s="18">
        <v>0</v>
      </c>
      <c r="F72" s="18">
        <v>0</v>
      </c>
      <c r="G72" s="18">
        <v>0</v>
      </c>
      <c r="H72" s="18">
        <v>1</v>
      </c>
      <c r="I72" s="16">
        <v>6.696</v>
      </c>
      <c r="J72" s="16">
        <v>35.702</v>
      </c>
      <c r="K72" s="21">
        <v>3</v>
      </c>
      <c r="L72" s="21">
        <v>1</v>
      </c>
      <c r="M72" s="21">
        <v>0</v>
      </c>
      <c r="N72" s="21">
        <v>0</v>
      </c>
      <c r="O72" s="21">
        <v>0</v>
      </c>
      <c r="P72" s="21">
        <v>16.075</v>
      </c>
      <c r="Q72" s="21">
        <v>0</v>
      </c>
      <c r="R72" s="21">
        <v>1</v>
      </c>
    </row>
    <row r="73" ht="16.5" spans="1:18">
      <c r="A73" s="18">
        <v>399017</v>
      </c>
      <c r="B73" s="18" t="s">
        <v>137</v>
      </c>
      <c r="C73" s="18">
        <v>2621.76</v>
      </c>
      <c r="D73" s="18">
        <v>3512.821</v>
      </c>
      <c r="E73" s="18">
        <v>0</v>
      </c>
      <c r="F73" s="18">
        <v>0</v>
      </c>
      <c r="G73" s="18">
        <v>0</v>
      </c>
      <c r="H73" s="18">
        <v>1</v>
      </c>
      <c r="I73" s="16">
        <v>2.716</v>
      </c>
      <c r="J73" s="16">
        <v>27.393</v>
      </c>
      <c r="K73" s="21">
        <v>4</v>
      </c>
      <c r="L73" s="21">
        <v>2</v>
      </c>
      <c r="M73" s="21">
        <v>0</v>
      </c>
      <c r="N73" s="21">
        <v>0</v>
      </c>
      <c r="O73" s="21">
        <v>0</v>
      </c>
      <c r="P73" s="21">
        <v>28.947</v>
      </c>
      <c r="Q73" s="21">
        <v>0</v>
      </c>
      <c r="R73" s="21">
        <v>1</v>
      </c>
    </row>
    <row r="74" ht="16.5" spans="1:18">
      <c r="A74" s="18">
        <v>399019</v>
      </c>
      <c r="B74" s="18" t="s">
        <v>138</v>
      </c>
      <c r="C74" s="18">
        <v>2280.223</v>
      </c>
      <c r="D74" s="18">
        <v>3599.014</v>
      </c>
      <c r="E74" s="18">
        <v>0</v>
      </c>
      <c r="F74" s="18">
        <v>0</v>
      </c>
      <c r="G74" s="18">
        <v>0</v>
      </c>
      <c r="H74" s="18">
        <v>1</v>
      </c>
      <c r="I74" s="16">
        <v>6.529</v>
      </c>
      <c r="J74" s="16">
        <v>40.78</v>
      </c>
      <c r="K74" s="21">
        <v>1</v>
      </c>
      <c r="L74" s="21">
        <v>2</v>
      </c>
      <c r="M74" s="21">
        <v>0</v>
      </c>
      <c r="N74" s="21">
        <v>0</v>
      </c>
      <c r="O74" s="21">
        <v>0</v>
      </c>
      <c r="P74" s="21">
        <v>19.633</v>
      </c>
      <c r="Q74" s="21">
        <v>0</v>
      </c>
      <c r="R74" s="21">
        <v>1</v>
      </c>
    </row>
    <row r="75" ht="16.5" spans="1:18">
      <c r="A75" s="18">
        <v>399020</v>
      </c>
      <c r="B75" s="18" t="s">
        <v>139</v>
      </c>
      <c r="C75" s="18">
        <v>912.659</v>
      </c>
      <c r="D75" s="18">
        <v>1376.951</v>
      </c>
      <c r="E75" s="18">
        <v>0</v>
      </c>
      <c r="F75" s="18">
        <v>0</v>
      </c>
      <c r="G75" s="18">
        <v>0</v>
      </c>
      <c r="H75" s="18">
        <v>1</v>
      </c>
      <c r="I75" s="16">
        <v>6.577</v>
      </c>
      <c r="J75" s="16">
        <v>38.078</v>
      </c>
      <c r="K75" s="21">
        <v>3</v>
      </c>
      <c r="L75" s="21">
        <v>2</v>
      </c>
      <c r="M75" s="21">
        <v>0</v>
      </c>
      <c r="N75" s="21">
        <v>0</v>
      </c>
      <c r="O75" s="21">
        <v>0</v>
      </c>
      <c r="P75" s="21">
        <v>8.923</v>
      </c>
      <c r="Q75" s="21">
        <v>0</v>
      </c>
      <c r="R75" s="21">
        <v>0</v>
      </c>
    </row>
    <row r="76" ht="16.5" spans="1:18">
      <c r="A76" s="18">
        <v>399101</v>
      </c>
      <c r="B76" s="18" t="s">
        <v>140</v>
      </c>
      <c r="C76" s="18">
        <v>8473.122</v>
      </c>
      <c r="D76" s="18">
        <v>11261.517</v>
      </c>
      <c r="E76" s="18">
        <v>0</v>
      </c>
      <c r="F76" s="18">
        <v>0</v>
      </c>
      <c r="G76" s="18">
        <v>0</v>
      </c>
      <c r="H76" s="18">
        <v>1</v>
      </c>
      <c r="I76" s="16">
        <v>2.316</v>
      </c>
      <c r="J76" s="16">
        <v>26.503</v>
      </c>
      <c r="K76" s="21">
        <v>4</v>
      </c>
      <c r="L76" s="21">
        <v>2</v>
      </c>
      <c r="M76" s="21">
        <v>0</v>
      </c>
      <c r="N76" s="21">
        <v>1</v>
      </c>
      <c r="O76" s="21">
        <v>0</v>
      </c>
      <c r="P76" s="21">
        <v>17.797</v>
      </c>
      <c r="Q76" s="21">
        <v>0</v>
      </c>
      <c r="R76" s="21">
        <v>1</v>
      </c>
    </row>
    <row r="77" ht="16.5" spans="1:18">
      <c r="A77" s="18">
        <v>399235</v>
      </c>
      <c r="B77" s="18" t="s">
        <v>141</v>
      </c>
      <c r="C77" s="18">
        <v>668.573</v>
      </c>
      <c r="D77" s="18">
        <v>955.082</v>
      </c>
      <c r="E77" s="18">
        <v>0</v>
      </c>
      <c r="F77" s="18">
        <v>0</v>
      </c>
      <c r="G77" s="18">
        <v>0</v>
      </c>
      <c r="H77" s="18">
        <v>1</v>
      </c>
      <c r="I77" s="16">
        <v>8.085</v>
      </c>
      <c r="J77" s="16">
        <v>35.658</v>
      </c>
      <c r="K77" s="21">
        <v>4</v>
      </c>
      <c r="L77" s="21">
        <v>0</v>
      </c>
      <c r="M77" s="21">
        <v>0</v>
      </c>
      <c r="N77" s="21">
        <v>1</v>
      </c>
      <c r="O77" s="21">
        <v>0</v>
      </c>
      <c r="P77" s="21">
        <v>7.536</v>
      </c>
      <c r="Q77" s="21">
        <v>0</v>
      </c>
      <c r="R77" s="21">
        <v>1</v>
      </c>
    </row>
    <row r="78" ht="16.5" spans="1:18">
      <c r="A78" s="18">
        <v>399236</v>
      </c>
      <c r="B78" s="18" t="s">
        <v>142</v>
      </c>
      <c r="C78" s="18">
        <v>905.065</v>
      </c>
      <c r="D78" s="18">
        <v>1264.791</v>
      </c>
      <c r="E78" s="18">
        <v>0</v>
      </c>
      <c r="F78" s="18">
        <v>0</v>
      </c>
      <c r="G78" s="18">
        <v>0</v>
      </c>
      <c r="H78" s="18">
        <v>1</v>
      </c>
      <c r="I78" s="16">
        <v>10.027</v>
      </c>
      <c r="J78" s="16">
        <v>35.617</v>
      </c>
      <c r="K78" s="21">
        <v>0</v>
      </c>
      <c r="L78" s="21">
        <v>1</v>
      </c>
      <c r="M78" s="21">
        <v>0</v>
      </c>
      <c r="N78" s="21">
        <v>0</v>
      </c>
      <c r="O78" s="21">
        <v>0</v>
      </c>
      <c r="P78" s="21">
        <v>5.261</v>
      </c>
      <c r="Q78" s="21">
        <v>0</v>
      </c>
      <c r="R78" s="21">
        <v>0</v>
      </c>
    </row>
    <row r="79" ht="16.5" spans="1:18">
      <c r="A79" s="18">
        <v>399238</v>
      </c>
      <c r="B79" s="18" t="s">
        <v>143</v>
      </c>
      <c r="C79" s="18">
        <v>1016.469</v>
      </c>
      <c r="D79" s="18">
        <v>1499.774</v>
      </c>
      <c r="E79" s="18">
        <v>0</v>
      </c>
      <c r="F79" s="18">
        <v>0</v>
      </c>
      <c r="G79" s="18">
        <v>0</v>
      </c>
      <c r="H79" s="18">
        <v>1</v>
      </c>
      <c r="I79" s="16">
        <v>8.224</v>
      </c>
      <c r="J79" s="16">
        <v>37.799</v>
      </c>
      <c r="K79" s="21">
        <v>3</v>
      </c>
      <c r="L79" s="21">
        <v>2</v>
      </c>
      <c r="M79" s="21">
        <v>0</v>
      </c>
      <c r="N79" s="21">
        <v>0</v>
      </c>
      <c r="O79" s="21">
        <v>0</v>
      </c>
      <c r="P79" s="21">
        <v>4.145</v>
      </c>
      <c r="Q79" s="21">
        <v>0</v>
      </c>
      <c r="R79" s="21">
        <v>1</v>
      </c>
    </row>
    <row r="80" ht="16.5" spans="1:18">
      <c r="A80" s="18">
        <v>399239</v>
      </c>
      <c r="B80" s="18" t="s">
        <v>144</v>
      </c>
      <c r="C80" s="18">
        <v>1065.105</v>
      </c>
      <c r="D80" s="18">
        <v>1710.496</v>
      </c>
      <c r="E80" s="18">
        <v>0</v>
      </c>
      <c r="F80" s="18">
        <v>0</v>
      </c>
      <c r="G80" s="18">
        <v>0</v>
      </c>
      <c r="H80" s="18">
        <v>1</v>
      </c>
      <c r="I80" s="16">
        <v>9.938</v>
      </c>
      <c r="J80" s="16">
        <v>43.92</v>
      </c>
      <c r="K80" s="21">
        <v>4</v>
      </c>
      <c r="L80" s="21">
        <v>1</v>
      </c>
      <c r="M80" s="21">
        <v>-1</v>
      </c>
      <c r="N80" s="21">
        <v>1</v>
      </c>
      <c r="O80" s="21">
        <v>0</v>
      </c>
      <c r="P80" s="21">
        <v>45.003</v>
      </c>
      <c r="Q80" s="21">
        <v>0</v>
      </c>
      <c r="R80" s="21">
        <v>0</v>
      </c>
    </row>
    <row r="81" ht="16.5" spans="1:18">
      <c r="A81" s="18">
        <v>399240</v>
      </c>
      <c r="B81" s="18" t="s">
        <v>145</v>
      </c>
      <c r="C81" s="18">
        <v>913.862</v>
      </c>
      <c r="D81" s="18">
        <v>1507.5</v>
      </c>
      <c r="E81" s="18">
        <v>0</v>
      </c>
      <c r="F81" s="18">
        <v>0</v>
      </c>
      <c r="G81" s="18">
        <v>0</v>
      </c>
      <c r="H81" s="18">
        <v>1</v>
      </c>
      <c r="I81" s="16">
        <v>3.837</v>
      </c>
      <c r="J81" s="16">
        <v>41.705</v>
      </c>
      <c r="K81" s="21">
        <v>1</v>
      </c>
      <c r="L81" s="21">
        <v>1</v>
      </c>
      <c r="M81" s="21">
        <v>0</v>
      </c>
      <c r="N81" s="21">
        <v>0</v>
      </c>
      <c r="O81" s="21">
        <v>0</v>
      </c>
      <c r="P81" s="21">
        <v>7.88</v>
      </c>
      <c r="Q81" s="21">
        <v>0</v>
      </c>
      <c r="R81" s="21">
        <v>0</v>
      </c>
    </row>
    <row r="82" ht="16.5" spans="1:18">
      <c r="A82" s="18">
        <v>399242</v>
      </c>
      <c r="B82" s="18" t="s">
        <v>146</v>
      </c>
      <c r="C82" s="18">
        <v>769.426</v>
      </c>
      <c r="D82" s="18">
        <v>1123.103</v>
      </c>
      <c r="E82" s="18">
        <v>0</v>
      </c>
      <c r="F82" s="18">
        <v>0</v>
      </c>
      <c r="G82" s="18">
        <v>0</v>
      </c>
      <c r="H82" s="18">
        <v>1</v>
      </c>
      <c r="I82" s="16">
        <v>14.13</v>
      </c>
      <c r="J82" s="16">
        <v>41.171</v>
      </c>
      <c r="K82" s="21">
        <v>3</v>
      </c>
      <c r="L82" s="21">
        <v>1</v>
      </c>
      <c r="M82" s="21">
        <v>0</v>
      </c>
      <c r="N82" s="21">
        <v>0</v>
      </c>
      <c r="O82" s="21">
        <v>0</v>
      </c>
      <c r="P82" s="21">
        <v>38.851</v>
      </c>
      <c r="Q82" s="21">
        <v>0</v>
      </c>
      <c r="R82" s="21">
        <v>1</v>
      </c>
    </row>
    <row r="83" ht="16.5" spans="1:18">
      <c r="A83" s="18">
        <v>399244</v>
      </c>
      <c r="B83" s="18" t="s">
        <v>147</v>
      </c>
      <c r="C83" s="18">
        <v>380.721</v>
      </c>
      <c r="D83" s="18">
        <v>548.981</v>
      </c>
      <c r="E83" s="18">
        <v>0</v>
      </c>
      <c r="F83" s="18">
        <v>0</v>
      </c>
      <c r="G83" s="18">
        <v>0</v>
      </c>
      <c r="H83" s="18">
        <v>1</v>
      </c>
      <c r="I83" s="16">
        <v>5.939</v>
      </c>
      <c r="J83" s="16">
        <v>34.768</v>
      </c>
      <c r="K83" s="21">
        <v>1</v>
      </c>
      <c r="L83" s="21">
        <v>1</v>
      </c>
      <c r="M83" s="21">
        <v>0</v>
      </c>
      <c r="N83" s="21">
        <v>0</v>
      </c>
      <c r="O83" s="21">
        <v>0</v>
      </c>
      <c r="P83" s="21">
        <v>5.29</v>
      </c>
      <c r="Q83" s="21">
        <v>0</v>
      </c>
      <c r="R83" s="21">
        <v>0</v>
      </c>
    </row>
    <row r="84" ht="16.5" spans="1:18">
      <c r="A84" s="18">
        <v>399248</v>
      </c>
      <c r="B84" s="18" t="s">
        <v>148</v>
      </c>
      <c r="C84" s="18">
        <v>573.916</v>
      </c>
      <c r="D84" s="18">
        <v>873.87</v>
      </c>
      <c r="E84" s="18">
        <v>0</v>
      </c>
      <c r="F84" s="18">
        <v>0</v>
      </c>
      <c r="G84" s="18">
        <v>0</v>
      </c>
      <c r="H84" s="18">
        <v>1</v>
      </c>
      <c r="I84" s="16">
        <v>4.203</v>
      </c>
      <c r="J84" s="16">
        <v>37.085</v>
      </c>
      <c r="K84" s="21">
        <v>3</v>
      </c>
      <c r="L84" s="21">
        <v>1</v>
      </c>
      <c r="M84" s="21">
        <v>0</v>
      </c>
      <c r="N84" s="21">
        <v>0</v>
      </c>
      <c r="O84" s="21">
        <v>0</v>
      </c>
      <c r="P84" s="21">
        <v>12.42</v>
      </c>
      <c r="Q84" s="21">
        <v>0</v>
      </c>
      <c r="R84" s="21">
        <v>1</v>
      </c>
    </row>
    <row r="85" ht="16.5" spans="1:18">
      <c r="A85" s="18">
        <v>399249</v>
      </c>
      <c r="B85" s="18" t="s">
        <v>149</v>
      </c>
      <c r="C85" s="18">
        <v>1174.624</v>
      </c>
      <c r="D85" s="18">
        <v>1927.592</v>
      </c>
      <c r="E85" s="18">
        <v>0</v>
      </c>
      <c r="F85" s="18">
        <v>0</v>
      </c>
      <c r="G85" s="18">
        <v>0</v>
      </c>
      <c r="H85" s="18">
        <v>1</v>
      </c>
      <c r="I85" s="16">
        <v>36.352</v>
      </c>
      <c r="J85" s="16">
        <v>61.214</v>
      </c>
      <c r="K85" s="21">
        <v>4</v>
      </c>
      <c r="L85" s="21">
        <v>1</v>
      </c>
      <c r="M85" s="21">
        <v>0</v>
      </c>
      <c r="N85" s="21">
        <v>0</v>
      </c>
      <c r="O85" s="21">
        <v>0</v>
      </c>
      <c r="P85" s="21">
        <v>11.176</v>
      </c>
      <c r="Q85" s="21">
        <v>0</v>
      </c>
      <c r="R85" s="21">
        <v>1</v>
      </c>
    </row>
    <row r="86" ht="16.5" spans="1:18">
      <c r="A86" s="18">
        <v>399263</v>
      </c>
      <c r="B86" s="18" t="s">
        <v>150</v>
      </c>
      <c r="C86" s="18">
        <v>1177.656</v>
      </c>
      <c r="D86" s="18">
        <v>2028.024</v>
      </c>
      <c r="E86" s="18">
        <v>0</v>
      </c>
      <c r="F86" s="18">
        <v>0</v>
      </c>
      <c r="G86" s="18">
        <v>0</v>
      </c>
      <c r="H86" s="18">
        <v>1</v>
      </c>
      <c r="I86" s="16">
        <v>2.58</v>
      </c>
      <c r="J86" s="16">
        <v>43.429</v>
      </c>
      <c r="K86" s="21">
        <v>3</v>
      </c>
      <c r="L86" s="21">
        <v>1</v>
      </c>
      <c r="M86" s="21">
        <v>0</v>
      </c>
      <c r="N86" s="21">
        <v>1</v>
      </c>
      <c r="O86" s="21">
        <v>0</v>
      </c>
      <c r="P86" s="21">
        <v>40.573</v>
      </c>
      <c r="Q86" s="21">
        <v>0</v>
      </c>
      <c r="R86" s="21">
        <v>1</v>
      </c>
    </row>
    <row r="87" ht="16.5" spans="1:18">
      <c r="A87" s="18">
        <v>399264</v>
      </c>
      <c r="B87" s="18" t="s">
        <v>151</v>
      </c>
      <c r="C87" s="18">
        <v>803.768</v>
      </c>
      <c r="D87" s="18">
        <v>1417.947</v>
      </c>
      <c r="E87" s="18">
        <v>0</v>
      </c>
      <c r="F87" s="18">
        <v>0</v>
      </c>
      <c r="G87" s="18">
        <v>0</v>
      </c>
      <c r="H87" s="18">
        <v>1</v>
      </c>
      <c r="I87" s="16">
        <v>2.965</v>
      </c>
      <c r="J87" s="16">
        <v>44.995</v>
      </c>
      <c r="K87" s="21">
        <v>3</v>
      </c>
      <c r="L87" s="21">
        <v>1</v>
      </c>
      <c r="M87" s="21">
        <v>0</v>
      </c>
      <c r="N87" s="21">
        <v>0</v>
      </c>
      <c r="O87" s="21">
        <v>0</v>
      </c>
      <c r="P87" s="21">
        <v>12.037</v>
      </c>
      <c r="Q87" s="21">
        <v>0</v>
      </c>
      <c r="R87" s="21">
        <v>0</v>
      </c>
    </row>
    <row r="88" ht="16.5" spans="1:18">
      <c r="A88" s="18">
        <v>399282</v>
      </c>
      <c r="B88" s="18" t="s">
        <v>152</v>
      </c>
      <c r="C88" s="18">
        <v>2663.96</v>
      </c>
      <c r="D88" s="18">
        <v>4308.036</v>
      </c>
      <c r="E88" s="18">
        <v>0</v>
      </c>
      <c r="F88" s="18">
        <v>0</v>
      </c>
      <c r="G88" s="18">
        <v>0</v>
      </c>
      <c r="H88" s="18">
        <v>1</v>
      </c>
      <c r="I88" s="16">
        <v>6.871</v>
      </c>
      <c r="J88" s="16">
        <v>42.412</v>
      </c>
      <c r="K88" s="21">
        <v>3</v>
      </c>
      <c r="L88" s="21">
        <v>1</v>
      </c>
      <c r="M88" s="21">
        <v>0</v>
      </c>
      <c r="N88" s="21">
        <v>0</v>
      </c>
      <c r="O88" s="21">
        <v>0</v>
      </c>
      <c r="P88" s="21">
        <v>34.284</v>
      </c>
      <c r="Q88" s="21">
        <v>0</v>
      </c>
      <c r="R88" s="21">
        <v>0</v>
      </c>
    </row>
    <row r="89" ht="16.5" spans="1:18">
      <c r="A89" s="18">
        <v>399283</v>
      </c>
      <c r="B89" s="18" t="s">
        <v>153</v>
      </c>
      <c r="C89" s="18">
        <v>2284.845</v>
      </c>
      <c r="D89" s="18">
        <v>3196.475</v>
      </c>
      <c r="E89" s="18">
        <v>0</v>
      </c>
      <c r="F89" s="18">
        <v>0</v>
      </c>
      <c r="G89" s="18">
        <v>0</v>
      </c>
      <c r="H89" s="18">
        <v>1</v>
      </c>
      <c r="I89" s="16">
        <v>4.916</v>
      </c>
      <c r="J89" s="16">
        <v>32.034</v>
      </c>
      <c r="K89" s="21">
        <v>3</v>
      </c>
      <c r="L89" s="21">
        <v>1</v>
      </c>
      <c r="M89" s="21">
        <v>0</v>
      </c>
      <c r="N89" s="21">
        <v>0</v>
      </c>
      <c r="O89" s="21">
        <v>0</v>
      </c>
      <c r="P89" s="21">
        <v>15.277</v>
      </c>
      <c r="Q89" s="21">
        <v>0</v>
      </c>
      <c r="R89" s="21">
        <v>0</v>
      </c>
    </row>
    <row r="90" ht="16.5" spans="1:18">
      <c r="A90" s="18">
        <v>399284</v>
      </c>
      <c r="B90" s="18" t="s">
        <v>154</v>
      </c>
      <c r="C90" s="18">
        <v>2219.308</v>
      </c>
      <c r="D90" s="18">
        <v>3270.422</v>
      </c>
      <c r="E90" s="18">
        <v>0</v>
      </c>
      <c r="F90" s="18">
        <v>0</v>
      </c>
      <c r="G90" s="18">
        <v>0</v>
      </c>
      <c r="H90" s="18">
        <v>1</v>
      </c>
      <c r="I90" s="16">
        <v>3.267</v>
      </c>
      <c r="J90" s="16">
        <v>34.357</v>
      </c>
      <c r="K90" s="21">
        <v>3</v>
      </c>
      <c r="L90" s="21">
        <v>0</v>
      </c>
      <c r="M90" s="21">
        <v>0</v>
      </c>
      <c r="N90" s="21">
        <v>0</v>
      </c>
      <c r="O90" s="21">
        <v>0</v>
      </c>
      <c r="P90" s="21">
        <v>0.002</v>
      </c>
      <c r="Q90" s="21">
        <v>0</v>
      </c>
      <c r="R90" s="21">
        <v>0</v>
      </c>
    </row>
    <row r="91" ht="16.5" spans="1:18">
      <c r="A91" s="18">
        <v>399286</v>
      </c>
      <c r="B91" s="18" t="s">
        <v>155</v>
      </c>
      <c r="C91" s="18">
        <v>2210.857</v>
      </c>
      <c r="D91" s="18">
        <v>3410.481</v>
      </c>
      <c r="E91" s="18">
        <v>0</v>
      </c>
      <c r="F91" s="18">
        <v>0</v>
      </c>
      <c r="G91" s="18">
        <v>0</v>
      </c>
      <c r="H91" s="18">
        <v>1</v>
      </c>
      <c r="I91" s="16">
        <v>8.282</v>
      </c>
      <c r="J91" s="16">
        <v>40.543</v>
      </c>
      <c r="K91" s="21">
        <v>1</v>
      </c>
      <c r="L91" s="21">
        <v>0</v>
      </c>
      <c r="M91" s="21">
        <v>0</v>
      </c>
      <c r="N91" s="21">
        <v>0</v>
      </c>
      <c r="O91" s="21">
        <v>0</v>
      </c>
      <c r="P91" s="21">
        <v>19.629</v>
      </c>
      <c r="Q91" s="21">
        <v>0</v>
      </c>
      <c r="R91" s="21">
        <v>0</v>
      </c>
    </row>
    <row r="92" ht="16.5" spans="1:18">
      <c r="A92" s="18">
        <v>399289</v>
      </c>
      <c r="B92" s="18" t="s">
        <v>156</v>
      </c>
      <c r="C92" s="18">
        <v>115.213</v>
      </c>
      <c r="D92" s="18">
        <v>116.644</v>
      </c>
      <c r="E92" s="18">
        <v>0</v>
      </c>
      <c r="F92" s="18">
        <v>0</v>
      </c>
      <c r="G92" s="18">
        <v>0</v>
      </c>
      <c r="H92" s="18">
        <v>1</v>
      </c>
      <c r="I92" s="16">
        <v>0.391</v>
      </c>
      <c r="J92" s="16">
        <v>1.613</v>
      </c>
      <c r="K92" s="21">
        <v>3</v>
      </c>
      <c r="L92" s="21">
        <v>2</v>
      </c>
      <c r="M92" s="21">
        <v>0</v>
      </c>
      <c r="N92" s="21">
        <v>0</v>
      </c>
      <c r="O92" s="21">
        <v>0</v>
      </c>
      <c r="P92" s="21">
        <v>26.185</v>
      </c>
      <c r="Q92" s="21">
        <v>0</v>
      </c>
      <c r="R92" s="21">
        <v>1</v>
      </c>
    </row>
    <row r="93" ht="16.5" spans="1:18">
      <c r="A93" s="18">
        <v>399291</v>
      </c>
      <c r="B93" s="18" t="s">
        <v>157</v>
      </c>
      <c r="C93" s="18">
        <v>2454.894</v>
      </c>
      <c r="D93" s="18">
        <v>3776.463</v>
      </c>
      <c r="E93" s="18">
        <v>0</v>
      </c>
      <c r="F93" s="18">
        <v>0</v>
      </c>
      <c r="G93" s="18">
        <v>0</v>
      </c>
      <c r="H93" s="18">
        <v>1</v>
      </c>
      <c r="I93" s="16">
        <v>2.077</v>
      </c>
      <c r="J93" s="16">
        <v>36.345</v>
      </c>
      <c r="K93" s="21">
        <v>0</v>
      </c>
      <c r="L93" s="21">
        <v>1</v>
      </c>
      <c r="M93" s="21">
        <v>0</v>
      </c>
      <c r="N93" s="21">
        <v>0</v>
      </c>
      <c r="O93" s="21">
        <v>0</v>
      </c>
      <c r="P93" s="21">
        <v>2.829</v>
      </c>
      <c r="Q93" s="21">
        <v>0</v>
      </c>
      <c r="R93" s="21">
        <v>0</v>
      </c>
    </row>
    <row r="94" ht="16.5" spans="1:18">
      <c r="A94" s="18">
        <v>399292</v>
      </c>
      <c r="B94" s="18" t="s">
        <v>158</v>
      </c>
      <c r="C94" s="18">
        <v>706.686</v>
      </c>
      <c r="D94" s="18">
        <v>1039.856</v>
      </c>
      <c r="E94" s="18">
        <v>0</v>
      </c>
      <c r="F94" s="18">
        <v>0</v>
      </c>
      <c r="G94" s="18">
        <v>0</v>
      </c>
      <c r="H94" s="18">
        <v>1</v>
      </c>
      <c r="I94" s="16">
        <v>8.083</v>
      </c>
      <c r="J94" s="16">
        <v>37.533</v>
      </c>
      <c r="K94" s="21">
        <v>1</v>
      </c>
      <c r="L94" s="21">
        <v>0</v>
      </c>
      <c r="M94" s="21">
        <v>0</v>
      </c>
      <c r="N94" s="21">
        <v>0</v>
      </c>
      <c r="O94" s="21">
        <v>0</v>
      </c>
      <c r="P94" s="21">
        <v>17.342</v>
      </c>
      <c r="Q94" s="21">
        <v>0</v>
      </c>
      <c r="R94" s="21">
        <v>1</v>
      </c>
    </row>
    <row r="95" ht="16.5" spans="1:18">
      <c r="A95" s="18">
        <v>399297</v>
      </c>
      <c r="B95" s="18" t="s">
        <v>159</v>
      </c>
      <c r="C95" s="18">
        <v>3392.764</v>
      </c>
      <c r="D95" s="18">
        <v>4672.49</v>
      </c>
      <c r="E95" s="18">
        <v>0</v>
      </c>
      <c r="F95" s="18">
        <v>0</v>
      </c>
      <c r="G95" s="18">
        <v>0</v>
      </c>
      <c r="H95" s="18">
        <v>1</v>
      </c>
      <c r="I95" s="16">
        <v>6.914</v>
      </c>
      <c r="J95" s="16">
        <v>32.409</v>
      </c>
      <c r="K95" s="21">
        <v>3</v>
      </c>
      <c r="L95" s="21">
        <v>2</v>
      </c>
      <c r="M95" s="21">
        <v>0</v>
      </c>
      <c r="N95" s="21">
        <v>0</v>
      </c>
      <c r="O95" s="21">
        <v>0</v>
      </c>
      <c r="P95" s="21">
        <v>19.127</v>
      </c>
      <c r="Q95" s="21">
        <v>1</v>
      </c>
      <c r="R95" s="21">
        <v>1</v>
      </c>
    </row>
    <row r="96" ht="16.5" spans="1:18">
      <c r="A96" s="18">
        <v>399298</v>
      </c>
      <c r="B96" s="18" t="s">
        <v>160</v>
      </c>
      <c r="C96" s="18">
        <v>204.719</v>
      </c>
      <c r="D96" s="18">
        <v>206.1</v>
      </c>
      <c r="E96" s="18">
        <v>0</v>
      </c>
      <c r="F96" s="18">
        <v>0</v>
      </c>
      <c r="G96" s="18">
        <v>0</v>
      </c>
      <c r="H96" s="18">
        <v>1</v>
      </c>
      <c r="I96" s="16">
        <v>0.321</v>
      </c>
      <c r="J96" s="16">
        <v>0.989</v>
      </c>
      <c r="K96" s="21">
        <v>3</v>
      </c>
      <c r="L96" s="21">
        <v>2</v>
      </c>
      <c r="M96" s="21">
        <v>0</v>
      </c>
      <c r="N96" s="21">
        <v>0</v>
      </c>
      <c r="O96" s="21">
        <v>0</v>
      </c>
      <c r="P96" s="21">
        <v>20.942</v>
      </c>
      <c r="Q96" s="21">
        <v>0</v>
      </c>
      <c r="R96" s="21">
        <v>1</v>
      </c>
    </row>
    <row r="97" ht="16.5" spans="1:18">
      <c r="A97" s="18">
        <v>399299</v>
      </c>
      <c r="B97" s="18" t="s">
        <v>161</v>
      </c>
      <c r="C97" s="18">
        <v>236.256</v>
      </c>
      <c r="D97" s="18">
        <v>237.59</v>
      </c>
      <c r="E97" s="18">
        <v>0</v>
      </c>
      <c r="F97" s="18">
        <v>0</v>
      </c>
      <c r="G97" s="18">
        <v>0</v>
      </c>
      <c r="H97" s="18">
        <v>1</v>
      </c>
      <c r="I97" s="16">
        <v>0.33</v>
      </c>
      <c r="J97" s="16">
        <v>0.89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48.754</v>
      </c>
      <c r="Q97" s="21">
        <v>0</v>
      </c>
      <c r="R97" s="21">
        <v>1</v>
      </c>
    </row>
    <row r="98" ht="16.5" spans="1:18">
      <c r="A98" s="18">
        <v>399301</v>
      </c>
      <c r="B98" s="18" t="s">
        <v>162</v>
      </c>
      <c r="C98" s="18">
        <v>208.413</v>
      </c>
      <c r="D98" s="18">
        <v>209.82</v>
      </c>
      <c r="E98" s="18">
        <v>0</v>
      </c>
      <c r="F98" s="18">
        <v>0</v>
      </c>
      <c r="G98" s="18">
        <v>0</v>
      </c>
      <c r="H98" s="18">
        <v>1</v>
      </c>
      <c r="I98" s="16">
        <v>0.321</v>
      </c>
      <c r="J98" s="16">
        <v>0.989</v>
      </c>
      <c r="K98" s="21">
        <v>0</v>
      </c>
      <c r="L98" s="21">
        <v>2</v>
      </c>
      <c r="M98" s="21">
        <v>0</v>
      </c>
      <c r="N98" s="21">
        <v>0</v>
      </c>
      <c r="O98" s="21">
        <v>0</v>
      </c>
      <c r="P98" s="21">
        <v>32.405</v>
      </c>
      <c r="Q98" s="21">
        <v>0</v>
      </c>
      <c r="R98" s="21">
        <v>1</v>
      </c>
    </row>
    <row r="99" ht="16.5" spans="1:18">
      <c r="A99" s="18">
        <v>399302</v>
      </c>
      <c r="B99" s="18" t="s">
        <v>163</v>
      </c>
      <c r="C99" s="18">
        <v>212.772</v>
      </c>
      <c r="D99" s="18">
        <v>214.027</v>
      </c>
      <c r="E99" s="18">
        <v>0</v>
      </c>
      <c r="F99" s="18">
        <v>0</v>
      </c>
      <c r="G99" s="18">
        <v>0</v>
      </c>
      <c r="H99" s="18">
        <v>1</v>
      </c>
      <c r="I99" s="16">
        <v>0.215</v>
      </c>
      <c r="J99" s="16">
        <v>0.8</v>
      </c>
      <c r="K99" s="21">
        <v>4</v>
      </c>
      <c r="L99" s="21">
        <v>2</v>
      </c>
      <c r="M99" s="21">
        <v>0</v>
      </c>
      <c r="N99" s="21">
        <v>1</v>
      </c>
      <c r="O99" s="21">
        <v>0</v>
      </c>
      <c r="P99" s="21">
        <v>2.028</v>
      </c>
      <c r="Q99" s="21">
        <v>0</v>
      </c>
      <c r="R99" s="21">
        <v>0</v>
      </c>
    </row>
    <row r="100" ht="16.5" spans="1:18">
      <c r="A100" s="18">
        <v>399303</v>
      </c>
      <c r="B100" s="18" t="s">
        <v>164</v>
      </c>
      <c r="C100" s="18">
        <v>5411.697</v>
      </c>
      <c r="D100" s="18">
        <v>7606.759</v>
      </c>
      <c r="E100" s="18">
        <v>0</v>
      </c>
      <c r="F100" s="18">
        <v>0</v>
      </c>
      <c r="G100" s="18">
        <v>0</v>
      </c>
      <c r="H100" s="18">
        <v>1</v>
      </c>
      <c r="I100" s="16">
        <v>5.177</v>
      </c>
      <c r="J100" s="16">
        <v>32.54</v>
      </c>
      <c r="K100" s="21">
        <v>3</v>
      </c>
      <c r="L100" s="21">
        <v>2</v>
      </c>
      <c r="M100" s="21">
        <v>0</v>
      </c>
      <c r="N100" s="21">
        <v>1</v>
      </c>
      <c r="O100" s="21">
        <v>0</v>
      </c>
      <c r="P100" s="21">
        <v>43.317</v>
      </c>
      <c r="Q100" s="21">
        <v>0</v>
      </c>
      <c r="R100" s="21">
        <v>1</v>
      </c>
    </row>
    <row r="101" ht="16.5" spans="1:18">
      <c r="A101" s="18">
        <v>399360</v>
      </c>
      <c r="B101" s="18" t="s">
        <v>165</v>
      </c>
      <c r="C101" s="18">
        <v>3532.233</v>
      </c>
      <c r="D101" s="18">
        <v>5199.8</v>
      </c>
      <c r="E101" s="18">
        <v>0</v>
      </c>
      <c r="F101" s="18">
        <v>0</v>
      </c>
      <c r="G101" s="18">
        <v>0</v>
      </c>
      <c r="H101" s="18">
        <v>1</v>
      </c>
      <c r="I101" s="16">
        <v>9.029</v>
      </c>
      <c r="J101" s="16">
        <v>38.203</v>
      </c>
      <c r="K101" s="21">
        <v>4</v>
      </c>
      <c r="L101" s="21">
        <v>2</v>
      </c>
      <c r="M101" s="21">
        <v>0</v>
      </c>
      <c r="N101" s="21">
        <v>1</v>
      </c>
      <c r="O101" s="21">
        <v>0</v>
      </c>
      <c r="P101" s="21">
        <v>17.38</v>
      </c>
      <c r="Q101" s="21">
        <v>0</v>
      </c>
      <c r="R101" s="21">
        <v>0</v>
      </c>
    </row>
    <row r="102" ht="16.5" spans="1:18">
      <c r="A102" s="18">
        <v>399361</v>
      </c>
      <c r="B102" s="18" t="s">
        <v>166</v>
      </c>
      <c r="C102" s="18">
        <v>2197.436</v>
      </c>
      <c r="D102" s="18">
        <v>3201.957</v>
      </c>
      <c r="E102" s="18">
        <v>0</v>
      </c>
      <c r="F102" s="18">
        <v>0</v>
      </c>
      <c r="G102" s="18">
        <v>0</v>
      </c>
      <c r="H102" s="18">
        <v>1</v>
      </c>
      <c r="I102" s="16">
        <v>8.036</v>
      </c>
      <c r="J102" s="16">
        <v>36.887</v>
      </c>
      <c r="K102" s="21">
        <v>0</v>
      </c>
      <c r="L102" s="21">
        <v>2</v>
      </c>
      <c r="M102" s="21">
        <v>0</v>
      </c>
      <c r="N102" s="21">
        <v>0</v>
      </c>
      <c r="O102" s="21">
        <v>0</v>
      </c>
      <c r="P102" s="21">
        <v>4.435</v>
      </c>
      <c r="Q102" s="21">
        <v>0</v>
      </c>
      <c r="R102" s="21">
        <v>0</v>
      </c>
    </row>
    <row r="103" ht="16.5" spans="1:18">
      <c r="A103" s="18">
        <v>399363</v>
      </c>
      <c r="B103" s="18" t="s">
        <v>167</v>
      </c>
      <c r="C103" s="18">
        <v>3152.159</v>
      </c>
      <c r="D103" s="18">
        <v>4919.142</v>
      </c>
      <c r="E103" s="18">
        <v>0</v>
      </c>
      <c r="F103" s="18">
        <v>0</v>
      </c>
      <c r="G103" s="18">
        <v>0</v>
      </c>
      <c r="H103" s="18">
        <v>1</v>
      </c>
      <c r="I103" s="16">
        <v>3.42</v>
      </c>
      <c r="J103" s="16">
        <v>38.112</v>
      </c>
      <c r="K103" s="21">
        <v>1</v>
      </c>
      <c r="L103" s="21">
        <v>1</v>
      </c>
      <c r="M103" s="21">
        <v>0</v>
      </c>
      <c r="N103" s="21">
        <v>0</v>
      </c>
      <c r="O103" s="21">
        <v>0</v>
      </c>
      <c r="P103" s="21">
        <v>4.139</v>
      </c>
      <c r="Q103" s="21">
        <v>0</v>
      </c>
      <c r="R103" s="21">
        <v>1</v>
      </c>
    </row>
    <row r="104" ht="16.5" spans="1:18">
      <c r="A104" s="18">
        <v>399388</v>
      </c>
      <c r="B104" s="18" t="s">
        <v>168</v>
      </c>
      <c r="C104" s="18">
        <v>3088.875</v>
      </c>
      <c r="D104" s="18">
        <v>4589.25</v>
      </c>
      <c r="E104" s="18">
        <v>0</v>
      </c>
      <c r="F104" s="18">
        <v>0</v>
      </c>
      <c r="G104" s="18">
        <v>0</v>
      </c>
      <c r="H104" s="18">
        <v>1</v>
      </c>
      <c r="I104" s="16">
        <v>2.089</v>
      </c>
      <c r="J104" s="16">
        <v>34.1</v>
      </c>
      <c r="K104" s="21">
        <v>3</v>
      </c>
      <c r="L104" s="21">
        <v>2</v>
      </c>
      <c r="M104" s="21">
        <v>0</v>
      </c>
      <c r="N104" s="21">
        <v>1</v>
      </c>
      <c r="O104" s="21">
        <v>0</v>
      </c>
      <c r="P104" s="21">
        <v>31.564</v>
      </c>
      <c r="Q104" s="21">
        <v>0</v>
      </c>
      <c r="R104" s="21">
        <v>1</v>
      </c>
    </row>
    <row r="105" ht="16.5" spans="1:18">
      <c r="A105" s="18">
        <v>399397</v>
      </c>
      <c r="B105" s="18" t="s">
        <v>169</v>
      </c>
      <c r="C105" s="18">
        <v>1404.878</v>
      </c>
      <c r="D105" s="18">
        <v>2023.02</v>
      </c>
      <c r="E105" s="18">
        <v>0</v>
      </c>
      <c r="F105" s="18">
        <v>0</v>
      </c>
      <c r="G105" s="18">
        <v>0</v>
      </c>
      <c r="H105" s="18">
        <v>1</v>
      </c>
      <c r="I105" s="16">
        <v>4.077</v>
      </c>
      <c r="J105" s="16">
        <v>33.386</v>
      </c>
      <c r="K105" s="21">
        <v>1</v>
      </c>
      <c r="L105" s="21">
        <v>1</v>
      </c>
      <c r="M105" s="21">
        <v>0</v>
      </c>
      <c r="N105" s="21">
        <v>0</v>
      </c>
      <c r="O105" s="21">
        <v>0</v>
      </c>
      <c r="P105" s="21">
        <v>0.009</v>
      </c>
      <c r="Q105" s="21">
        <v>0</v>
      </c>
      <c r="R105" s="21">
        <v>0</v>
      </c>
    </row>
    <row r="106" ht="16.5" spans="1:18">
      <c r="A106" s="18">
        <v>399407</v>
      </c>
      <c r="B106" s="18" t="s">
        <v>170</v>
      </c>
      <c r="C106" s="18">
        <v>1563.556</v>
      </c>
      <c r="D106" s="18">
        <v>2291.718</v>
      </c>
      <c r="E106" s="18">
        <v>0</v>
      </c>
      <c r="F106" s="18">
        <v>0</v>
      </c>
      <c r="G106" s="18">
        <v>0</v>
      </c>
      <c r="H106" s="18">
        <v>1</v>
      </c>
      <c r="I106" s="16">
        <v>2.612</v>
      </c>
      <c r="J106" s="16">
        <v>33.556</v>
      </c>
      <c r="K106" s="21">
        <v>2</v>
      </c>
      <c r="L106" s="21">
        <v>2</v>
      </c>
      <c r="M106" s="21">
        <v>0</v>
      </c>
      <c r="N106" s="21">
        <v>0</v>
      </c>
      <c r="O106" s="21">
        <v>0</v>
      </c>
      <c r="P106" s="21">
        <v>12.991</v>
      </c>
      <c r="Q106" s="21">
        <v>0</v>
      </c>
      <c r="R106" s="21">
        <v>1</v>
      </c>
    </row>
    <row r="107" ht="16.5" spans="1:18">
      <c r="A107" s="18">
        <v>399409</v>
      </c>
      <c r="B107" s="18" t="s">
        <v>171</v>
      </c>
      <c r="C107" s="18">
        <v>3104.142</v>
      </c>
      <c r="D107" s="18">
        <v>4702.654</v>
      </c>
      <c r="E107" s="18">
        <v>0</v>
      </c>
      <c r="F107" s="18">
        <v>0</v>
      </c>
      <c r="G107" s="18">
        <v>0</v>
      </c>
      <c r="H107" s="18">
        <v>1</v>
      </c>
      <c r="I107" s="16">
        <v>4.328</v>
      </c>
      <c r="J107" s="16">
        <v>36.848</v>
      </c>
      <c r="K107" s="21">
        <v>2</v>
      </c>
      <c r="L107" s="21">
        <v>2</v>
      </c>
      <c r="M107" s="21">
        <v>0</v>
      </c>
      <c r="N107" s="21">
        <v>0</v>
      </c>
      <c r="O107" s="21">
        <v>0</v>
      </c>
      <c r="P107" s="21">
        <v>16.184</v>
      </c>
      <c r="Q107" s="21">
        <v>0</v>
      </c>
      <c r="R107" s="21">
        <v>1</v>
      </c>
    </row>
    <row r="108" ht="16.5" spans="1:18">
      <c r="A108" s="18">
        <v>399416</v>
      </c>
      <c r="B108" s="18" t="s">
        <v>172</v>
      </c>
      <c r="C108" s="18">
        <v>2405.436</v>
      </c>
      <c r="D108" s="18">
        <v>3338.761</v>
      </c>
      <c r="E108" s="18">
        <v>0</v>
      </c>
      <c r="F108" s="18">
        <v>0</v>
      </c>
      <c r="G108" s="18">
        <v>0</v>
      </c>
      <c r="H108" s="18">
        <v>1</v>
      </c>
      <c r="I108" s="16">
        <v>2.633</v>
      </c>
      <c r="J108" s="16">
        <v>29.851</v>
      </c>
      <c r="K108" s="21">
        <v>3</v>
      </c>
      <c r="L108" s="21">
        <v>2</v>
      </c>
      <c r="M108" s="21">
        <v>0</v>
      </c>
      <c r="N108" s="21">
        <v>0</v>
      </c>
      <c r="O108" s="21">
        <v>0</v>
      </c>
      <c r="P108" s="21">
        <v>15.117</v>
      </c>
      <c r="Q108" s="21">
        <v>0</v>
      </c>
      <c r="R108" s="21">
        <v>1</v>
      </c>
    </row>
    <row r="109" ht="16.5" spans="1:18">
      <c r="A109" s="18">
        <v>399418</v>
      </c>
      <c r="B109" s="18" t="s">
        <v>173</v>
      </c>
      <c r="C109" s="18">
        <v>2368.531</v>
      </c>
      <c r="D109" s="18">
        <v>3684.309</v>
      </c>
      <c r="E109" s="18">
        <v>0</v>
      </c>
      <c r="F109" s="18">
        <v>0</v>
      </c>
      <c r="G109" s="18">
        <v>0</v>
      </c>
      <c r="H109" s="18">
        <v>1</v>
      </c>
      <c r="I109" s="16">
        <v>7.73</v>
      </c>
      <c r="J109" s="16">
        <v>40.682</v>
      </c>
      <c r="K109" s="21">
        <v>3</v>
      </c>
      <c r="L109" s="21">
        <v>2</v>
      </c>
      <c r="M109" s="21">
        <v>0</v>
      </c>
      <c r="N109" s="21">
        <v>0</v>
      </c>
      <c r="O109" s="21">
        <v>0</v>
      </c>
      <c r="P109" s="21">
        <v>23.499</v>
      </c>
      <c r="Q109" s="21">
        <v>1</v>
      </c>
      <c r="R109" s="21">
        <v>0</v>
      </c>
    </row>
    <row r="110" ht="16.5" spans="1:18">
      <c r="A110" s="18">
        <v>399422</v>
      </c>
      <c r="B110" s="18" t="s">
        <v>174</v>
      </c>
      <c r="C110" s="18">
        <v>2174.623</v>
      </c>
      <c r="D110" s="18">
        <v>3031.237</v>
      </c>
      <c r="E110" s="18">
        <v>0</v>
      </c>
      <c r="F110" s="18">
        <v>0</v>
      </c>
      <c r="G110" s="18">
        <v>0</v>
      </c>
      <c r="H110" s="18">
        <v>1</v>
      </c>
      <c r="I110" s="16">
        <v>2.172</v>
      </c>
      <c r="J110" s="16">
        <v>29.818</v>
      </c>
      <c r="K110" s="21">
        <v>1</v>
      </c>
      <c r="L110" s="21">
        <v>2</v>
      </c>
      <c r="M110" s="21">
        <v>0</v>
      </c>
      <c r="N110" s="21">
        <v>0</v>
      </c>
      <c r="O110" s="21">
        <v>0</v>
      </c>
      <c r="P110" s="21">
        <v>24.882</v>
      </c>
      <c r="Q110" s="21">
        <v>0</v>
      </c>
      <c r="R110" s="21">
        <v>1</v>
      </c>
    </row>
    <row r="111" ht="16.5" spans="1:18">
      <c r="A111" s="18">
        <v>399423</v>
      </c>
      <c r="B111" s="18" t="s">
        <v>175</v>
      </c>
      <c r="C111" s="18">
        <v>1693.402</v>
      </c>
      <c r="D111" s="18">
        <v>2382.488</v>
      </c>
      <c r="E111" s="18">
        <v>0</v>
      </c>
      <c r="F111" s="18">
        <v>0</v>
      </c>
      <c r="G111" s="18">
        <v>0</v>
      </c>
      <c r="H111" s="18">
        <v>1</v>
      </c>
      <c r="I111" s="16">
        <v>1.257</v>
      </c>
      <c r="J111" s="16">
        <v>29.816</v>
      </c>
      <c r="K111" s="21">
        <v>4</v>
      </c>
      <c r="L111" s="21">
        <v>2</v>
      </c>
      <c r="M111" s="21">
        <v>0</v>
      </c>
      <c r="N111" s="21">
        <v>1</v>
      </c>
      <c r="O111" s="21">
        <v>0</v>
      </c>
      <c r="P111" s="21">
        <v>7.25</v>
      </c>
      <c r="Q111" s="21">
        <v>0</v>
      </c>
      <c r="R111" s="21">
        <v>0</v>
      </c>
    </row>
    <row r="112" ht="16.5" spans="1:18">
      <c r="A112" s="18">
        <v>399427</v>
      </c>
      <c r="B112" s="18" t="s">
        <v>176</v>
      </c>
      <c r="C112" s="18">
        <v>2139.628</v>
      </c>
      <c r="D112" s="18">
        <v>2475.492</v>
      </c>
      <c r="E112" s="18">
        <v>0</v>
      </c>
      <c r="F112" s="18">
        <v>0</v>
      </c>
      <c r="G112" s="18">
        <v>0</v>
      </c>
      <c r="H112" s="18">
        <v>1</v>
      </c>
      <c r="I112" s="16">
        <v>1.685</v>
      </c>
      <c r="J112" s="16">
        <v>15.024</v>
      </c>
      <c r="K112" s="21">
        <v>3</v>
      </c>
      <c r="L112" s="21">
        <v>1</v>
      </c>
      <c r="M112" s="21">
        <v>0</v>
      </c>
      <c r="N112" s="21">
        <v>0</v>
      </c>
      <c r="O112" s="21">
        <v>0</v>
      </c>
      <c r="P112" s="21">
        <v>25.483</v>
      </c>
      <c r="Q112" s="21">
        <v>0</v>
      </c>
      <c r="R112" s="21">
        <v>1</v>
      </c>
    </row>
    <row r="113" ht="16.5" spans="1:18">
      <c r="A113" s="18">
        <v>399428</v>
      </c>
      <c r="B113" s="18" t="s">
        <v>177</v>
      </c>
      <c r="C113" s="18">
        <v>2033.13</v>
      </c>
      <c r="D113" s="18">
        <v>2889.465</v>
      </c>
      <c r="E113" s="18">
        <v>0</v>
      </c>
      <c r="F113" s="18">
        <v>0</v>
      </c>
      <c r="G113" s="18">
        <v>0</v>
      </c>
      <c r="H113" s="18">
        <v>1</v>
      </c>
      <c r="I113" s="16">
        <v>5.052</v>
      </c>
      <c r="J113" s="16">
        <v>33.191</v>
      </c>
      <c r="K113" s="21">
        <v>1</v>
      </c>
      <c r="L113" s="21">
        <v>1</v>
      </c>
      <c r="M113" s="21">
        <v>0</v>
      </c>
      <c r="N113" s="21">
        <v>0</v>
      </c>
      <c r="O113" s="21">
        <v>0</v>
      </c>
      <c r="P113" s="21">
        <v>17.531</v>
      </c>
      <c r="Q113" s="21">
        <v>0</v>
      </c>
      <c r="R113" s="21">
        <v>0</v>
      </c>
    </row>
    <row r="114" ht="16.5" spans="1:18">
      <c r="A114" s="18">
        <v>399434</v>
      </c>
      <c r="B114" s="18" t="s">
        <v>178</v>
      </c>
      <c r="C114" s="18">
        <v>1229.857</v>
      </c>
      <c r="D114" s="18">
        <v>1792.842</v>
      </c>
      <c r="E114" s="18">
        <v>0</v>
      </c>
      <c r="F114" s="18">
        <v>0</v>
      </c>
      <c r="G114" s="18">
        <v>0</v>
      </c>
      <c r="H114" s="18">
        <v>1</v>
      </c>
      <c r="I114" s="16">
        <v>9.555</v>
      </c>
      <c r="J114" s="16">
        <v>37.957</v>
      </c>
      <c r="K114" s="21">
        <v>3</v>
      </c>
      <c r="L114" s="21">
        <v>1</v>
      </c>
      <c r="M114" s="21">
        <v>0</v>
      </c>
      <c r="N114" s="21">
        <v>0</v>
      </c>
      <c r="O114" s="21">
        <v>0</v>
      </c>
      <c r="P114" s="21">
        <v>30.353</v>
      </c>
      <c r="Q114" s="21">
        <v>0</v>
      </c>
      <c r="R114" s="21">
        <v>1</v>
      </c>
    </row>
    <row r="115" ht="16.5" spans="1:18">
      <c r="A115" s="18">
        <v>399557</v>
      </c>
      <c r="B115" s="18" t="s">
        <v>179</v>
      </c>
      <c r="C115" s="18">
        <v>1132.585</v>
      </c>
      <c r="D115" s="18">
        <v>1672.83</v>
      </c>
      <c r="E115" s="18">
        <v>0</v>
      </c>
      <c r="F115" s="18">
        <v>0</v>
      </c>
      <c r="G115" s="18">
        <v>0</v>
      </c>
      <c r="H115" s="18">
        <v>1</v>
      </c>
      <c r="I115" s="16">
        <v>5.872</v>
      </c>
      <c r="J115" s="16">
        <v>36.271</v>
      </c>
      <c r="K115" s="21">
        <v>3</v>
      </c>
      <c r="L115" s="21">
        <v>2</v>
      </c>
      <c r="M115" s="21">
        <v>0</v>
      </c>
      <c r="N115" s="21">
        <v>0</v>
      </c>
      <c r="O115" s="21">
        <v>0</v>
      </c>
      <c r="P115" s="21">
        <v>23.495</v>
      </c>
      <c r="Q115" s="21">
        <v>1</v>
      </c>
      <c r="R115" s="21">
        <v>0</v>
      </c>
    </row>
    <row r="116" ht="16.5" spans="1:18">
      <c r="A116" s="18">
        <v>399620</v>
      </c>
      <c r="B116" s="18" t="s">
        <v>180</v>
      </c>
      <c r="C116" s="18">
        <v>2914.709</v>
      </c>
      <c r="D116" s="18">
        <v>4223.4</v>
      </c>
      <c r="E116" s="18">
        <v>0</v>
      </c>
      <c r="F116" s="18">
        <v>0</v>
      </c>
      <c r="G116" s="18">
        <v>0</v>
      </c>
      <c r="H116" s="18">
        <v>1</v>
      </c>
      <c r="I116" s="16">
        <v>1.921</v>
      </c>
      <c r="J116" s="16">
        <v>32.313</v>
      </c>
      <c r="K116" s="21">
        <v>3</v>
      </c>
      <c r="L116" s="21">
        <v>1</v>
      </c>
      <c r="M116" s="21">
        <v>0</v>
      </c>
      <c r="N116" s="21">
        <v>0</v>
      </c>
      <c r="O116" s="21">
        <v>0</v>
      </c>
      <c r="P116" s="21">
        <v>32.005</v>
      </c>
      <c r="Q116" s="21">
        <v>0</v>
      </c>
      <c r="R116" s="21">
        <v>0</v>
      </c>
    </row>
    <row r="117" ht="16.5" spans="1:18">
      <c r="A117" s="18">
        <v>399624</v>
      </c>
      <c r="B117" s="18" t="s">
        <v>181</v>
      </c>
      <c r="C117" s="18">
        <v>1380.991</v>
      </c>
      <c r="D117" s="18">
        <v>1996.509</v>
      </c>
      <c r="E117" s="18">
        <v>0</v>
      </c>
      <c r="F117" s="18">
        <v>0</v>
      </c>
      <c r="G117" s="18">
        <v>0</v>
      </c>
      <c r="H117" s="18">
        <v>1</v>
      </c>
      <c r="I117" s="16">
        <v>3.66</v>
      </c>
      <c r="J117" s="16">
        <v>33.361</v>
      </c>
      <c r="K117" s="21">
        <v>3</v>
      </c>
      <c r="L117" s="21">
        <v>2</v>
      </c>
      <c r="M117" s="21">
        <v>0</v>
      </c>
      <c r="N117" s="21">
        <v>0</v>
      </c>
      <c r="O117" s="21">
        <v>0</v>
      </c>
      <c r="P117" s="21">
        <v>32.928</v>
      </c>
      <c r="Q117" s="21">
        <v>0</v>
      </c>
      <c r="R117" s="21">
        <v>0</v>
      </c>
    </row>
    <row r="118" ht="16.5" spans="1:18">
      <c r="A118" s="18">
        <v>399628</v>
      </c>
      <c r="B118" s="18" t="s">
        <v>182</v>
      </c>
      <c r="C118" s="18">
        <v>1251.964</v>
      </c>
      <c r="D118" s="18">
        <v>1808.018</v>
      </c>
      <c r="E118" s="18">
        <v>0</v>
      </c>
      <c r="F118" s="18">
        <v>0</v>
      </c>
      <c r="G118" s="18">
        <v>0</v>
      </c>
      <c r="H118" s="18">
        <v>1</v>
      </c>
      <c r="I118" s="16">
        <v>4.332</v>
      </c>
      <c r="J118" s="16">
        <v>33.755</v>
      </c>
      <c r="K118" s="21">
        <v>4</v>
      </c>
      <c r="L118" s="21">
        <v>2</v>
      </c>
      <c r="M118" s="21">
        <v>0</v>
      </c>
      <c r="N118" s="21">
        <v>1</v>
      </c>
      <c r="O118" s="21">
        <v>0</v>
      </c>
      <c r="P118" s="21">
        <v>10.633</v>
      </c>
      <c r="Q118" s="21">
        <v>0</v>
      </c>
      <c r="R118" s="21">
        <v>0</v>
      </c>
    </row>
    <row r="119" ht="16.5" spans="1:18">
      <c r="A119" s="18">
        <v>399629</v>
      </c>
      <c r="B119" s="18" t="s">
        <v>183</v>
      </c>
      <c r="C119" s="18">
        <v>1913.577</v>
      </c>
      <c r="D119" s="18">
        <v>2577.225</v>
      </c>
      <c r="E119" s="18">
        <v>0</v>
      </c>
      <c r="F119" s="18">
        <v>0</v>
      </c>
      <c r="G119" s="18">
        <v>0</v>
      </c>
      <c r="H119" s="18">
        <v>1</v>
      </c>
      <c r="I119" s="16">
        <v>3.368</v>
      </c>
      <c r="J119" s="16">
        <v>28.252</v>
      </c>
      <c r="K119" s="21">
        <v>3</v>
      </c>
      <c r="L119" s="21">
        <v>2</v>
      </c>
      <c r="M119" s="21">
        <v>0</v>
      </c>
      <c r="N119" s="21">
        <v>0</v>
      </c>
      <c r="O119" s="21">
        <v>0</v>
      </c>
      <c r="P119" s="21">
        <v>17.731</v>
      </c>
      <c r="Q119" s="21">
        <v>0</v>
      </c>
      <c r="R119" s="21">
        <v>1</v>
      </c>
    </row>
    <row r="120" ht="16.5" spans="1:18">
      <c r="A120" s="18">
        <v>399652</v>
      </c>
      <c r="B120" s="18" t="s">
        <v>184</v>
      </c>
      <c r="C120" s="18">
        <v>1907.621</v>
      </c>
      <c r="D120" s="18">
        <v>3091.711</v>
      </c>
      <c r="E120" s="18">
        <v>0</v>
      </c>
      <c r="F120" s="18">
        <v>0</v>
      </c>
      <c r="G120" s="18">
        <v>0</v>
      </c>
      <c r="H120" s="18">
        <v>1</v>
      </c>
      <c r="I120" s="16">
        <v>7.177</v>
      </c>
      <c r="J120" s="16">
        <v>42.727</v>
      </c>
      <c r="K120" s="21">
        <v>4</v>
      </c>
      <c r="L120" s="21">
        <v>2</v>
      </c>
      <c r="M120" s="21">
        <v>0</v>
      </c>
      <c r="N120" s="21">
        <v>1</v>
      </c>
      <c r="O120" s="21">
        <v>0</v>
      </c>
      <c r="P120" s="21">
        <v>20.725</v>
      </c>
      <c r="Q120" s="21">
        <v>0</v>
      </c>
      <c r="R120" s="21">
        <v>0</v>
      </c>
    </row>
    <row r="121" ht="16.5" spans="1:18">
      <c r="A121" s="18">
        <v>399654</v>
      </c>
      <c r="B121" s="18" t="s">
        <v>185</v>
      </c>
      <c r="C121" s="18">
        <v>1604.768</v>
      </c>
      <c r="D121" s="18">
        <v>2378.025</v>
      </c>
      <c r="E121" s="18">
        <v>0</v>
      </c>
      <c r="F121" s="18">
        <v>0</v>
      </c>
      <c r="G121" s="18">
        <v>0</v>
      </c>
      <c r="H121" s="18">
        <v>1</v>
      </c>
      <c r="I121" s="16">
        <v>9.561</v>
      </c>
      <c r="J121" s="16">
        <v>38.969</v>
      </c>
      <c r="K121" s="21">
        <v>3</v>
      </c>
      <c r="L121" s="21">
        <v>2</v>
      </c>
      <c r="M121" s="21">
        <v>0</v>
      </c>
      <c r="N121" s="21">
        <v>0</v>
      </c>
      <c r="O121" s="21">
        <v>0</v>
      </c>
      <c r="P121" s="21">
        <v>-0.344</v>
      </c>
      <c r="Q121" s="21">
        <v>0</v>
      </c>
      <c r="R121" s="21">
        <v>-1</v>
      </c>
    </row>
    <row r="122" ht="16.5" spans="1:18">
      <c r="A122" s="18">
        <v>399662</v>
      </c>
      <c r="B122" s="18" t="s">
        <v>186</v>
      </c>
      <c r="C122" s="18">
        <v>1136.927</v>
      </c>
      <c r="D122" s="18">
        <v>1708.023</v>
      </c>
      <c r="E122" s="18">
        <v>0</v>
      </c>
      <c r="F122" s="18">
        <v>0</v>
      </c>
      <c r="G122" s="18">
        <v>0</v>
      </c>
      <c r="H122" s="18">
        <v>1</v>
      </c>
      <c r="I122" s="16">
        <v>1.862</v>
      </c>
      <c r="J122" s="16">
        <v>34.676</v>
      </c>
      <c r="K122" s="21">
        <v>3</v>
      </c>
      <c r="L122" s="21">
        <v>2</v>
      </c>
      <c r="M122" s="21">
        <v>0</v>
      </c>
      <c r="N122" s="21">
        <v>0</v>
      </c>
      <c r="O122" s="21">
        <v>0</v>
      </c>
      <c r="P122" s="21">
        <v>23.719</v>
      </c>
      <c r="Q122" s="21">
        <v>0</v>
      </c>
      <c r="R122" s="21">
        <v>1</v>
      </c>
    </row>
    <row r="123" ht="16.5" spans="1:18">
      <c r="A123" s="18">
        <v>399664</v>
      </c>
      <c r="B123" s="18" t="s">
        <v>187</v>
      </c>
      <c r="C123" s="18">
        <v>720.331</v>
      </c>
      <c r="D123" s="18">
        <v>1014.834</v>
      </c>
      <c r="E123" s="18">
        <v>0</v>
      </c>
      <c r="F123" s="18">
        <v>0</v>
      </c>
      <c r="G123" s="18">
        <v>0</v>
      </c>
      <c r="H123" s="18">
        <v>1</v>
      </c>
      <c r="I123" s="16">
        <v>6.099</v>
      </c>
      <c r="J123" s="16">
        <v>33.349</v>
      </c>
      <c r="K123" s="21">
        <v>1</v>
      </c>
      <c r="L123" s="21">
        <v>1</v>
      </c>
      <c r="M123" s="21">
        <v>0</v>
      </c>
      <c r="N123" s="21">
        <v>0</v>
      </c>
      <c r="O123" s="21">
        <v>0</v>
      </c>
      <c r="P123" s="21">
        <v>22.311</v>
      </c>
      <c r="Q123" s="21">
        <v>0</v>
      </c>
      <c r="R123" s="21">
        <v>0</v>
      </c>
    </row>
    <row r="124" ht="16.5" spans="1:18">
      <c r="A124" s="18">
        <v>399666</v>
      </c>
      <c r="B124" s="18" t="s">
        <v>188</v>
      </c>
      <c r="C124" s="18">
        <v>961.428</v>
      </c>
      <c r="D124" s="18">
        <v>1473.882</v>
      </c>
      <c r="E124" s="18">
        <v>0</v>
      </c>
      <c r="F124" s="18">
        <v>0</v>
      </c>
      <c r="G124" s="18">
        <v>0</v>
      </c>
      <c r="H124" s="18">
        <v>1</v>
      </c>
      <c r="I124" s="16">
        <v>4.908</v>
      </c>
      <c r="J124" s="16">
        <v>37.971</v>
      </c>
      <c r="K124" s="21">
        <v>3</v>
      </c>
      <c r="L124" s="21">
        <v>2</v>
      </c>
      <c r="M124" s="21">
        <v>0</v>
      </c>
      <c r="N124" s="21">
        <v>0</v>
      </c>
      <c r="O124" s="21">
        <v>0</v>
      </c>
      <c r="P124" s="21">
        <v>25.556</v>
      </c>
      <c r="Q124" s="21">
        <v>0</v>
      </c>
      <c r="R124" s="21">
        <v>1</v>
      </c>
    </row>
    <row r="125" ht="16.5" spans="1:18">
      <c r="A125" s="18">
        <v>399675</v>
      </c>
      <c r="B125" s="18" t="s">
        <v>189</v>
      </c>
      <c r="C125" s="18">
        <v>1772.809</v>
      </c>
      <c r="D125" s="18">
        <v>2872.466</v>
      </c>
      <c r="E125" s="18">
        <v>0</v>
      </c>
      <c r="F125" s="18">
        <v>0</v>
      </c>
      <c r="G125" s="18">
        <v>0</v>
      </c>
      <c r="H125" s="18">
        <v>1</v>
      </c>
      <c r="I125" s="16">
        <v>8.822</v>
      </c>
      <c r="J125" s="16">
        <v>43.728</v>
      </c>
      <c r="K125" s="21">
        <v>4</v>
      </c>
      <c r="L125" s="21">
        <v>2</v>
      </c>
      <c r="M125" s="21">
        <v>0</v>
      </c>
      <c r="N125" s="21">
        <v>1</v>
      </c>
      <c r="O125" s="21">
        <v>0</v>
      </c>
      <c r="P125" s="21">
        <v>-1.64</v>
      </c>
      <c r="Q125" s="21">
        <v>0</v>
      </c>
      <c r="R125" s="21">
        <v>0</v>
      </c>
    </row>
    <row r="126" ht="16.5" spans="1:18">
      <c r="A126" s="18">
        <v>399677</v>
      </c>
      <c r="B126" s="18" t="s">
        <v>190</v>
      </c>
      <c r="C126" s="18">
        <v>2797.888</v>
      </c>
      <c r="D126" s="18">
        <v>4510.042</v>
      </c>
      <c r="E126" s="18">
        <v>0</v>
      </c>
      <c r="F126" s="18">
        <v>0</v>
      </c>
      <c r="G126" s="18">
        <v>0</v>
      </c>
      <c r="H126" s="18">
        <v>1</v>
      </c>
      <c r="I126" s="16">
        <v>10.524</v>
      </c>
      <c r="J126" s="16">
        <v>44.492</v>
      </c>
      <c r="K126" s="21">
        <v>2</v>
      </c>
      <c r="L126" s="21">
        <v>2</v>
      </c>
      <c r="M126" s="21">
        <v>0</v>
      </c>
      <c r="N126" s="21">
        <v>1</v>
      </c>
      <c r="O126" s="21">
        <v>0</v>
      </c>
      <c r="P126" s="21">
        <v>0.405</v>
      </c>
      <c r="Q126" s="21">
        <v>0</v>
      </c>
      <c r="R126" s="21">
        <v>0</v>
      </c>
    </row>
    <row r="127" ht="16.5" spans="1:18">
      <c r="A127" s="18">
        <v>399686</v>
      </c>
      <c r="B127" s="18" t="s">
        <v>191</v>
      </c>
      <c r="C127" s="18">
        <v>1329.973</v>
      </c>
      <c r="D127" s="18">
        <v>2150.687</v>
      </c>
      <c r="E127" s="18">
        <v>0</v>
      </c>
      <c r="F127" s="18">
        <v>0</v>
      </c>
      <c r="G127" s="18">
        <v>0</v>
      </c>
      <c r="H127" s="18">
        <v>1</v>
      </c>
      <c r="I127" s="16">
        <v>2.392</v>
      </c>
      <c r="J127" s="16">
        <v>39.64</v>
      </c>
      <c r="K127" s="21">
        <v>3</v>
      </c>
      <c r="L127" s="21">
        <v>2</v>
      </c>
      <c r="M127" s="21">
        <v>0</v>
      </c>
      <c r="N127" s="21">
        <v>0</v>
      </c>
      <c r="O127" s="21">
        <v>0</v>
      </c>
      <c r="P127" s="21">
        <v>16.502</v>
      </c>
      <c r="Q127" s="21">
        <v>0</v>
      </c>
      <c r="R127" s="21">
        <v>1</v>
      </c>
    </row>
    <row r="128" ht="16.5" spans="1:18">
      <c r="A128" s="18">
        <v>399693</v>
      </c>
      <c r="B128" s="18" t="s">
        <v>192</v>
      </c>
      <c r="C128" s="18">
        <v>2693.062</v>
      </c>
      <c r="D128" s="18">
        <v>4329.638</v>
      </c>
      <c r="E128" s="18">
        <v>0</v>
      </c>
      <c r="F128" s="18">
        <v>0</v>
      </c>
      <c r="G128" s="18">
        <v>0</v>
      </c>
      <c r="H128" s="18">
        <v>1</v>
      </c>
      <c r="I128" s="16">
        <v>6.618</v>
      </c>
      <c r="J128" s="16">
        <v>41.916</v>
      </c>
      <c r="K128" s="21">
        <v>3</v>
      </c>
      <c r="L128" s="21">
        <v>2</v>
      </c>
      <c r="M128" s="21">
        <v>0</v>
      </c>
      <c r="N128" s="21">
        <v>0</v>
      </c>
      <c r="O128" s="21">
        <v>0</v>
      </c>
      <c r="P128" s="21">
        <v>18.929</v>
      </c>
      <c r="Q128" s="21">
        <v>0</v>
      </c>
      <c r="R128" s="21">
        <v>0</v>
      </c>
    </row>
    <row r="129" ht="16.5" spans="1:18">
      <c r="A129" s="18">
        <v>399694</v>
      </c>
      <c r="B129" s="18" t="s">
        <v>193</v>
      </c>
      <c r="C129" s="18">
        <v>1823.199</v>
      </c>
      <c r="D129" s="18">
        <v>3064.446</v>
      </c>
      <c r="E129" s="18">
        <v>0</v>
      </c>
      <c r="F129" s="18">
        <v>0</v>
      </c>
      <c r="G129" s="18">
        <v>0</v>
      </c>
      <c r="H129" s="18">
        <v>1</v>
      </c>
      <c r="I129" s="16">
        <v>6.272</v>
      </c>
      <c r="J129" s="16">
        <v>44.237</v>
      </c>
      <c r="K129" s="21">
        <v>1</v>
      </c>
      <c r="L129" s="21">
        <v>1</v>
      </c>
      <c r="M129" s="21">
        <v>0</v>
      </c>
      <c r="N129" s="21">
        <v>0</v>
      </c>
      <c r="O129" s="21">
        <v>0</v>
      </c>
      <c r="P129" s="21">
        <v>15.992</v>
      </c>
      <c r="Q129" s="21">
        <v>0</v>
      </c>
      <c r="R129" s="21">
        <v>0</v>
      </c>
    </row>
    <row r="130" ht="16.5" spans="1:18">
      <c r="A130" s="18">
        <v>399697</v>
      </c>
      <c r="B130" s="18" t="s">
        <v>194</v>
      </c>
      <c r="C130" s="18">
        <v>1990.642</v>
      </c>
      <c r="D130" s="18">
        <v>3129.584</v>
      </c>
      <c r="E130" s="18">
        <v>0</v>
      </c>
      <c r="F130" s="18">
        <v>0</v>
      </c>
      <c r="G130" s="18">
        <v>0</v>
      </c>
      <c r="H130" s="18">
        <v>1</v>
      </c>
      <c r="I130" s="16">
        <v>3.898</v>
      </c>
      <c r="J130" s="16">
        <v>38.872</v>
      </c>
      <c r="K130" s="21">
        <v>3</v>
      </c>
      <c r="L130" s="21">
        <v>1</v>
      </c>
      <c r="M130" s="21">
        <v>0</v>
      </c>
      <c r="N130" s="21">
        <v>0</v>
      </c>
      <c r="O130" s="21">
        <v>0</v>
      </c>
      <c r="P130" s="21">
        <v>31.593</v>
      </c>
      <c r="Q130" s="21">
        <v>0</v>
      </c>
      <c r="R130" s="21">
        <v>1</v>
      </c>
    </row>
    <row r="131" ht="16.5" spans="1:18">
      <c r="A131" s="18">
        <v>399698</v>
      </c>
      <c r="B131" s="18" t="s">
        <v>195</v>
      </c>
      <c r="C131" s="18">
        <v>26922.346</v>
      </c>
      <c r="D131" s="18">
        <v>37796.16</v>
      </c>
      <c r="E131" s="18">
        <v>0</v>
      </c>
      <c r="F131" s="18">
        <v>0</v>
      </c>
      <c r="G131" s="18">
        <v>0</v>
      </c>
      <c r="H131" s="18">
        <v>1</v>
      </c>
      <c r="I131" s="16">
        <v>6.375</v>
      </c>
      <c r="J131" s="16">
        <v>33.311</v>
      </c>
      <c r="K131" s="21">
        <v>3</v>
      </c>
      <c r="L131" s="21">
        <v>2</v>
      </c>
      <c r="M131" s="21">
        <v>0</v>
      </c>
      <c r="N131" s="21">
        <v>0</v>
      </c>
      <c r="O131" s="21">
        <v>0</v>
      </c>
      <c r="P131" s="21">
        <v>20.869</v>
      </c>
      <c r="Q131" s="21">
        <v>0</v>
      </c>
      <c r="R131" s="21">
        <v>1</v>
      </c>
    </row>
    <row r="132" ht="16.5" spans="1:18">
      <c r="A132" s="18">
        <v>399699</v>
      </c>
      <c r="B132" s="18" t="s">
        <v>196</v>
      </c>
      <c r="C132" s="18">
        <v>2165.64</v>
      </c>
      <c r="D132" s="18">
        <v>3832.527</v>
      </c>
      <c r="E132" s="18">
        <v>0</v>
      </c>
      <c r="F132" s="18">
        <v>0</v>
      </c>
      <c r="G132" s="18">
        <v>0</v>
      </c>
      <c r="H132" s="18">
        <v>1</v>
      </c>
      <c r="I132" s="16">
        <v>9.758</v>
      </c>
      <c r="J132" s="16">
        <v>49.007</v>
      </c>
      <c r="K132" s="21">
        <v>4</v>
      </c>
      <c r="L132" s="21">
        <v>2</v>
      </c>
      <c r="M132" s="21">
        <v>0</v>
      </c>
      <c r="N132" s="21">
        <v>0</v>
      </c>
      <c r="O132" s="21">
        <v>0</v>
      </c>
      <c r="P132" s="21">
        <v>19.691</v>
      </c>
      <c r="Q132" s="21">
        <v>0</v>
      </c>
      <c r="R132" s="21">
        <v>1</v>
      </c>
    </row>
    <row r="133" ht="16.5" spans="1:18">
      <c r="A133" s="18">
        <v>399804</v>
      </c>
      <c r="B133" s="18" t="s">
        <v>197</v>
      </c>
      <c r="C133" s="18">
        <v>1131.005</v>
      </c>
      <c r="D133" s="18">
        <v>1574.921</v>
      </c>
      <c r="E133" s="18">
        <v>0</v>
      </c>
      <c r="F133" s="18">
        <v>0</v>
      </c>
      <c r="G133" s="18">
        <v>0</v>
      </c>
      <c r="H133" s="18">
        <v>1</v>
      </c>
      <c r="I133" s="16">
        <v>3.784</v>
      </c>
      <c r="J133" s="16">
        <v>30.904</v>
      </c>
      <c r="K133" s="21">
        <v>1</v>
      </c>
      <c r="L133" s="21">
        <v>2</v>
      </c>
      <c r="M133" s="21">
        <v>0</v>
      </c>
      <c r="N133" s="21">
        <v>0</v>
      </c>
      <c r="O133" s="21">
        <v>0</v>
      </c>
      <c r="P133" s="21">
        <v>3.003</v>
      </c>
      <c r="Q133" s="21">
        <v>0</v>
      </c>
      <c r="R133" s="21">
        <v>0</v>
      </c>
    </row>
    <row r="134" ht="16.5" spans="1:18">
      <c r="A134" s="18">
        <v>399805</v>
      </c>
      <c r="B134" s="18" t="s">
        <v>198</v>
      </c>
      <c r="C134" s="18">
        <v>1707.235</v>
      </c>
      <c r="D134" s="18">
        <v>3133.826</v>
      </c>
      <c r="E134" s="18">
        <v>0</v>
      </c>
      <c r="F134" s="18">
        <v>0</v>
      </c>
      <c r="G134" s="18">
        <v>0</v>
      </c>
      <c r="H134" s="18">
        <v>1</v>
      </c>
      <c r="I134" s="16">
        <v>11.647</v>
      </c>
      <c r="J134" s="16">
        <v>51.867</v>
      </c>
      <c r="K134" s="21">
        <v>2</v>
      </c>
      <c r="L134" s="21">
        <v>2</v>
      </c>
      <c r="M134" s="21">
        <v>0</v>
      </c>
      <c r="N134" s="21">
        <v>0</v>
      </c>
      <c r="O134" s="21">
        <v>0</v>
      </c>
      <c r="P134" s="21">
        <v>16.998</v>
      </c>
      <c r="Q134" s="21">
        <v>0</v>
      </c>
      <c r="R134" s="21">
        <v>1</v>
      </c>
    </row>
    <row r="135" ht="16.5" spans="1:18">
      <c r="A135" s="18">
        <v>399806</v>
      </c>
      <c r="B135" s="18" t="s">
        <v>199</v>
      </c>
      <c r="C135" s="18">
        <v>842.084</v>
      </c>
      <c r="D135" s="18">
        <v>1172.19</v>
      </c>
      <c r="E135" s="18">
        <v>0</v>
      </c>
      <c r="F135" s="18">
        <v>0</v>
      </c>
      <c r="G135" s="18">
        <v>0</v>
      </c>
      <c r="H135" s="18">
        <v>1</v>
      </c>
      <c r="I135" s="16">
        <v>6.001</v>
      </c>
      <c r="J135" s="16">
        <v>32.472</v>
      </c>
      <c r="K135" s="21">
        <v>2</v>
      </c>
      <c r="L135" s="21">
        <v>2</v>
      </c>
      <c r="M135" s="21">
        <v>0</v>
      </c>
      <c r="N135" s="21">
        <v>0</v>
      </c>
      <c r="O135" s="21">
        <v>0</v>
      </c>
      <c r="P135" s="21">
        <v>0.152</v>
      </c>
      <c r="Q135" s="21">
        <v>0</v>
      </c>
      <c r="R135" s="21">
        <v>0</v>
      </c>
    </row>
    <row r="136" ht="16.5" spans="1:18">
      <c r="A136" s="18">
        <v>399810</v>
      </c>
      <c r="B136" s="18" t="s">
        <v>200</v>
      </c>
      <c r="C136" s="18">
        <v>1849.722</v>
      </c>
      <c r="D136" s="18">
        <v>2631.552</v>
      </c>
      <c r="E136" s="18">
        <v>0</v>
      </c>
      <c r="F136" s="18">
        <v>0</v>
      </c>
      <c r="G136" s="18">
        <v>0</v>
      </c>
      <c r="H136" s="18">
        <v>1</v>
      </c>
      <c r="I136" s="16">
        <v>7.353</v>
      </c>
      <c r="J136" s="16">
        <v>34.878</v>
      </c>
      <c r="K136" s="21">
        <v>2</v>
      </c>
      <c r="L136" s="21">
        <v>2</v>
      </c>
      <c r="M136" s="21">
        <v>0</v>
      </c>
      <c r="N136" s="21">
        <v>0</v>
      </c>
      <c r="O136" s="21">
        <v>0</v>
      </c>
      <c r="P136" s="21">
        <v>2.955</v>
      </c>
      <c r="Q136" s="21">
        <v>0</v>
      </c>
      <c r="R136" s="21">
        <v>-1</v>
      </c>
    </row>
    <row r="137" ht="16.5" spans="1:18">
      <c r="A137" s="18">
        <v>399813</v>
      </c>
      <c r="B137" s="18" t="s">
        <v>201</v>
      </c>
      <c r="C137" s="18">
        <v>3845.641</v>
      </c>
      <c r="D137" s="18">
        <v>5813.009</v>
      </c>
      <c r="E137" s="18">
        <v>0</v>
      </c>
      <c r="F137" s="18">
        <v>0</v>
      </c>
      <c r="G137" s="18">
        <v>0</v>
      </c>
      <c r="H137" s="18">
        <v>1</v>
      </c>
      <c r="I137" s="16">
        <v>6.696</v>
      </c>
      <c r="J137" s="16">
        <v>38.274</v>
      </c>
      <c r="K137" s="21">
        <v>4</v>
      </c>
      <c r="L137" s="21">
        <v>2</v>
      </c>
      <c r="M137" s="21">
        <v>0</v>
      </c>
      <c r="N137" s="21">
        <v>1</v>
      </c>
      <c r="O137" s="21">
        <v>0</v>
      </c>
      <c r="P137" s="21">
        <v>5.581</v>
      </c>
      <c r="Q137" s="21">
        <v>0</v>
      </c>
      <c r="R137" s="21">
        <v>0</v>
      </c>
    </row>
    <row r="138" ht="16.5" spans="1:18">
      <c r="A138" s="18">
        <v>399852</v>
      </c>
      <c r="B138" s="18" t="s">
        <v>131</v>
      </c>
      <c r="C138" s="18">
        <v>4349.933</v>
      </c>
      <c r="D138" s="18">
        <v>6104.504</v>
      </c>
      <c r="E138" s="18">
        <v>0</v>
      </c>
      <c r="F138" s="18">
        <v>0</v>
      </c>
      <c r="G138" s="18">
        <v>0</v>
      </c>
      <c r="H138" s="18">
        <v>1</v>
      </c>
      <c r="I138" s="16">
        <v>3.312</v>
      </c>
      <c r="J138" s="16">
        <v>31.102</v>
      </c>
      <c r="K138" s="21">
        <v>3</v>
      </c>
      <c r="L138" s="21">
        <v>1</v>
      </c>
      <c r="M138" s="21">
        <v>0</v>
      </c>
      <c r="N138" s="21">
        <v>0</v>
      </c>
      <c r="O138" s="21">
        <v>0</v>
      </c>
      <c r="P138" s="21">
        <v>6.77</v>
      </c>
      <c r="Q138" s="21">
        <v>0</v>
      </c>
      <c r="R138" s="21">
        <v>1</v>
      </c>
    </row>
    <row r="139" ht="16.5" spans="1:18">
      <c r="A139" s="18">
        <v>399970</v>
      </c>
      <c r="B139" s="18" t="s">
        <v>202</v>
      </c>
      <c r="C139" s="18">
        <v>2161.742</v>
      </c>
      <c r="D139" s="18">
        <v>3218.417</v>
      </c>
      <c r="E139" s="18">
        <v>0</v>
      </c>
      <c r="F139" s="18">
        <v>0</v>
      </c>
      <c r="G139" s="18">
        <v>0</v>
      </c>
      <c r="H139" s="18">
        <v>1</v>
      </c>
      <c r="I139" s="16">
        <v>3.078</v>
      </c>
      <c r="J139" s="16">
        <v>34.9</v>
      </c>
      <c r="K139" s="21">
        <v>2</v>
      </c>
      <c r="L139" s="21">
        <v>2</v>
      </c>
      <c r="M139" s="21">
        <v>0</v>
      </c>
      <c r="N139" s="21">
        <v>0</v>
      </c>
      <c r="O139" s="21">
        <v>0</v>
      </c>
      <c r="P139" s="21">
        <v>6.222</v>
      </c>
      <c r="Q139" s="21">
        <v>0</v>
      </c>
      <c r="R139" s="21">
        <v>1</v>
      </c>
    </row>
    <row r="140" ht="16.5" spans="1:18">
      <c r="A140" s="18">
        <v>399971</v>
      </c>
      <c r="B140" s="18" t="s">
        <v>203</v>
      </c>
      <c r="C140" s="18">
        <v>827.656</v>
      </c>
      <c r="D140" s="18">
        <v>1163.098</v>
      </c>
      <c r="E140" s="18">
        <v>0</v>
      </c>
      <c r="F140" s="18">
        <v>0</v>
      </c>
      <c r="G140" s="18">
        <v>0</v>
      </c>
      <c r="H140" s="18">
        <v>1</v>
      </c>
      <c r="I140" s="16">
        <v>6.693</v>
      </c>
      <c r="J140" s="16">
        <v>33.603</v>
      </c>
      <c r="K140" s="21">
        <v>3</v>
      </c>
      <c r="L140" s="21">
        <v>2</v>
      </c>
      <c r="M140" s="21">
        <v>0</v>
      </c>
      <c r="N140" s="21">
        <v>0</v>
      </c>
      <c r="O140" s="21">
        <v>0</v>
      </c>
      <c r="P140" s="21">
        <v>10.35</v>
      </c>
      <c r="Q140" s="21">
        <v>0</v>
      </c>
      <c r="R140" s="21">
        <v>1</v>
      </c>
    </row>
    <row r="141" ht="16.5" spans="1:18">
      <c r="A141" s="18">
        <v>399992</v>
      </c>
      <c r="B141" s="18" t="s">
        <v>204</v>
      </c>
      <c r="C141" s="18">
        <v>1218.444</v>
      </c>
      <c r="D141" s="18">
        <v>1795.954</v>
      </c>
      <c r="E141" s="18">
        <v>0</v>
      </c>
      <c r="F141" s="18">
        <v>0</v>
      </c>
      <c r="G141" s="18">
        <v>0</v>
      </c>
      <c r="H141" s="18">
        <v>1</v>
      </c>
      <c r="I141" s="16">
        <v>3.957</v>
      </c>
      <c r="J141" s="16">
        <v>34.841</v>
      </c>
      <c r="K141" s="21">
        <v>1</v>
      </c>
      <c r="L141" s="21">
        <v>0</v>
      </c>
      <c r="M141" s="21">
        <v>0</v>
      </c>
      <c r="N141" s="21">
        <v>0</v>
      </c>
      <c r="O141" s="21">
        <v>0</v>
      </c>
      <c r="P141" s="21">
        <v>4.61</v>
      </c>
      <c r="Q141" s="21">
        <v>0</v>
      </c>
      <c r="R141" s="21">
        <v>0</v>
      </c>
    </row>
    <row r="142" ht="16.5" spans="1:18">
      <c r="A142" s="18">
        <v>399994</v>
      </c>
      <c r="B142" s="18" t="s">
        <v>205</v>
      </c>
      <c r="C142" s="18">
        <v>1028.078</v>
      </c>
      <c r="D142" s="18">
        <v>1584.252</v>
      </c>
      <c r="E142" s="18">
        <v>0</v>
      </c>
      <c r="F142" s="18">
        <v>0</v>
      </c>
      <c r="G142" s="18">
        <v>0</v>
      </c>
      <c r="H142" s="18">
        <v>1</v>
      </c>
      <c r="I142" s="16">
        <v>8.005</v>
      </c>
      <c r="J142" s="16">
        <v>40.301</v>
      </c>
      <c r="K142" s="21">
        <v>3</v>
      </c>
      <c r="L142" s="21">
        <v>1</v>
      </c>
      <c r="M142" s="21">
        <v>0</v>
      </c>
      <c r="N142" s="21">
        <v>0</v>
      </c>
      <c r="O142" s="21">
        <v>0</v>
      </c>
      <c r="P142" s="21">
        <v>6.699</v>
      </c>
      <c r="Q142" s="21">
        <v>0</v>
      </c>
      <c r="R142" s="21">
        <v>1</v>
      </c>
    </row>
    <row r="143" ht="16.5" spans="1:18">
      <c r="A143" s="18">
        <v>399996</v>
      </c>
      <c r="B143" s="18" t="s">
        <v>206</v>
      </c>
      <c r="C143" s="18">
        <v>2124.541</v>
      </c>
      <c r="D143" s="18">
        <v>3081.309</v>
      </c>
      <c r="E143" s="18">
        <v>0</v>
      </c>
      <c r="F143" s="18">
        <v>0</v>
      </c>
      <c r="G143" s="18">
        <v>0</v>
      </c>
      <c r="H143" s="18">
        <v>1</v>
      </c>
      <c r="I143" s="16">
        <v>5.267</v>
      </c>
      <c r="J143" s="16">
        <v>34.683</v>
      </c>
      <c r="K143" s="21">
        <v>4</v>
      </c>
      <c r="L143" s="21">
        <v>2</v>
      </c>
      <c r="M143" s="21">
        <v>0</v>
      </c>
      <c r="N143" s="21">
        <v>1</v>
      </c>
      <c r="O143" s="21">
        <v>0</v>
      </c>
      <c r="P143" s="21">
        <v>19.085</v>
      </c>
      <c r="Q143" s="21">
        <v>0</v>
      </c>
      <c r="R143" s="21">
        <v>1</v>
      </c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10" t="s">
        <v>207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12" t="s">
        <v>60</v>
      </c>
      <c r="L2" s="12" t="s">
        <v>61</v>
      </c>
      <c r="M2" s="12" t="s">
        <v>62</v>
      </c>
      <c r="N2" s="12" t="s">
        <v>63</v>
      </c>
      <c r="O2" s="12" t="s">
        <v>64</v>
      </c>
      <c r="P2" s="12" t="s">
        <v>65</v>
      </c>
      <c r="Q2" s="12" t="s">
        <v>66</v>
      </c>
      <c r="R2" s="12" t="s">
        <v>67</v>
      </c>
    </row>
    <row r="3" ht="20.25" spans="1:18">
      <c r="A3" s="5" t="s">
        <v>208</v>
      </c>
      <c r="B3" s="5" t="s">
        <v>209</v>
      </c>
      <c r="C3" s="5">
        <v>104.806</v>
      </c>
      <c r="D3" s="5">
        <v>107.168</v>
      </c>
      <c r="E3" s="5">
        <v>1</v>
      </c>
      <c r="F3" s="6">
        <v>0</v>
      </c>
      <c r="G3" s="6">
        <v>0</v>
      </c>
      <c r="H3" s="6">
        <v>1</v>
      </c>
      <c r="I3" s="6">
        <v>0.309</v>
      </c>
      <c r="J3" s="6">
        <v>2.506</v>
      </c>
      <c r="K3" s="13">
        <v>4</v>
      </c>
      <c r="L3" s="13">
        <v>2</v>
      </c>
      <c r="M3" s="13">
        <v>0</v>
      </c>
      <c r="N3" s="13">
        <v>0</v>
      </c>
      <c r="O3" s="13">
        <v>0</v>
      </c>
      <c r="P3" s="13">
        <v>0.006</v>
      </c>
      <c r="Q3" s="13">
        <v>0</v>
      </c>
      <c r="R3" s="13">
        <v>-1</v>
      </c>
    </row>
    <row r="4" ht="20.25" spans="1:18">
      <c r="A4" s="7" t="s">
        <v>210</v>
      </c>
      <c r="B4" s="7" t="s">
        <v>211</v>
      </c>
      <c r="C4" s="7">
        <v>3522.751</v>
      </c>
      <c r="D4" s="7">
        <v>4848.382</v>
      </c>
      <c r="E4" s="7">
        <v>0</v>
      </c>
      <c r="F4" s="7">
        <v>0</v>
      </c>
      <c r="G4" s="7">
        <v>0</v>
      </c>
      <c r="H4" s="7">
        <v>1</v>
      </c>
      <c r="I4" s="6">
        <v>9.291</v>
      </c>
      <c r="J4" s="6">
        <v>34.093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10.625</v>
      </c>
      <c r="Q4" s="13">
        <v>0</v>
      </c>
      <c r="R4" s="13">
        <v>1</v>
      </c>
    </row>
    <row r="5" ht="20.25" spans="1:18">
      <c r="A5" s="7" t="s">
        <v>212</v>
      </c>
      <c r="B5" s="7" t="s">
        <v>213</v>
      </c>
      <c r="C5" s="7">
        <v>2901.295</v>
      </c>
      <c r="D5" s="7">
        <v>3434.551</v>
      </c>
      <c r="E5" s="7">
        <v>0</v>
      </c>
      <c r="F5" s="7">
        <v>0</v>
      </c>
      <c r="G5" s="7">
        <v>0</v>
      </c>
      <c r="H5" s="7">
        <v>1</v>
      </c>
      <c r="I5" s="6">
        <v>3.061</v>
      </c>
      <c r="J5" s="6">
        <v>18.112</v>
      </c>
      <c r="K5" s="13">
        <v>2</v>
      </c>
      <c r="L5" s="13">
        <v>2</v>
      </c>
      <c r="M5" s="13">
        <v>0</v>
      </c>
      <c r="N5" s="13">
        <v>0</v>
      </c>
      <c r="O5" s="13">
        <v>0</v>
      </c>
      <c r="P5" s="13">
        <v>1.87</v>
      </c>
      <c r="Q5" s="13">
        <v>0</v>
      </c>
      <c r="R5" s="13">
        <v>0</v>
      </c>
    </row>
    <row r="6" ht="20.25" spans="1:18">
      <c r="A6" s="7" t="s">
        <v>214</v>
      </c>
      <c r="B6" s="7" t="s">
        <v>215</v>
      </c>
      <c r="C6" s="7">
        <v>2473.179</v>
      </c>
      <c r="D6" s="7">
        <v>3146.346</v>
      </c>
      <c r="E6" s="7">
        <v>0</v>
      </c>
      <c r="F6" s="7">
        <v>0</v>
      </c>
      <c r="G6" s="7">
        <v>0</v>
      </c>
      <c r="H6" s="7">
        <v>1</v>
      </c>
      <c r="I6" s="6">
        <v>0.809</v>
      </c>
      <c r="J6" s="6">
        <v>22.031</v>
      </c>
      <c r="K6" s="13">
        <v>2</v>
      </c>
      <c r="L6" s="13">
        <v>1</v>
      </c>
      <c r="M6" s="13">
        <v>0</v>
      </c>
      <c r="N6" s="13">
        <v>0</v>
      </c>
      <c r="O6" s="13">
        <v>0</v>
      </c>
      <c r="P6" s="13">
        <v>-0.388</v>
      </c>
      <c r="Q6" s="13">
        <v>0</v>
      </c>
      <c r="R6" s="13">
        <v>0</v>
      </c>
    </row>
    <row r="7" ht="20.25" spans="1:18">
      <c r="A7" s="7" t="s">
        <v>216</v>
      </c>
      <c r="B7" s="7" t="s">
        <v>217</v>
      </c>
      <c r="C7" s="7">
        <v>21561.092</v>
      </c>
      <c r="D7" s="7">
        <v>25295.396</v>
      </c>
      <c r="E7" s="7">
        <v>0</v>
      </c>
      <c r="F7" s="7">
        <v>0</v>
      </c>
      <c r="G7" s="7">
        <v>0</v>
      </c>
      <c r="H7" s="7">
        <v>1</v>
      </c>
      <c r="I7" s="6">
        <v>0.686</v>
      </c>
      <c r="J7" s="6">
        <v>15.347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-38.787</v>
      </c>
      <c r="Q7" s="13">
        <v>0</v>
      </c>
      <c r="R7" s="13">
        <v>0</v>
      </c>
    </row>
    <row r="8" ht="20.25" spans="1:18">
      <c r="A8" s="7" t="s">
        <v>218</v>
      </c>
      <c r="B8" s="7" t="s">
        <v>219</v>
      </c>
      <c r="C8" s="7">
        <v>7824.818</v>
      </c>
      <c r="D8" s="7">
        <v>8435.114</v>
      </c>
      <c r="E8" s="7">
        <v>0</v>
      </c>
      <c r="F8" s="7">
        <v>0</v>
      </c>
      <c r="G8" s="7">
        <v>0</v>
      </c>
      <c r="H8" s="7">
        <v>1</v>
      </c>
      <c r="I8" s="6">
        <v>0.646</v>
      </c>
      <c r="J8" s="6">
        <v>7.835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0.935</v>
      </c>
      <c r="Q8" s="13">
        <v>0</v>
      </c>
      <c r="R8" s="13">
        <v>0</v>
      </c>
    </row>
    <row r="9" ht="20.25" spans="1:18">
      <c r="A9" s="7" t="s">
        <v>220</v>
      </c>
      <c r="B9" s="7" t="s">
        <v>221</v>
      </c>
      <c r="C9" s="7">
        <v>7431.745</v>
      </c>
      <c r="D9" s="7">
        <v>9391.709</v>
      </c>
      <c r="E9" s="7">
        <v>0</v>
      </c>
      <c r="F9" s="7">
        <v>0</v>
      </c>
      <c r="G9" s="7">
        <v>0</v>
      </c>
      <c r="H9" s="7">
        <v>1</v>
      </c>
      <c r="I9" s="6">
        <v>7.906</v>
      </c>
      <c r="J9" s="6">
        <v>27.125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19.476</v>
      </c>
      <c r="Q9" s="13">
        <v>0</v>
      </c>
      <c r="R9" s="13">
        <v>0</v>
      </c>
    </row>
    <row r="10" ht="20.25" spans="1:18">
      <c r="A10" s="7" t="s">
        <v>222</v>
      </c>
      <c r="B10" s="7" t="s">
        <v>223</v>
      </c>
      <c r="C10" s="7">
        <v>6480.955</v>
      </c>
      <c r="D10" s="7">
        <v>7447.421</v>
      </c>
      <c r="E10" s="7">
        <v>0</v>
      </c>
      <c r="F10" s="7">
        <v>0</v>
      </c>
      <c r="G10" s="7">
        <v>0</v>
      </c>
      <c r="H10" s="7">
        <v>1</v>
      </c>
      <c r="I10" s="6">
        <v>7.405</v>
      </c>
      <c r="J10" s="6">
        <v>19.421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27.472</v>
      </c>
      <c r="Q10" s="13">
        <v>0</v>
      </c>
      <c r="R10" s="13">
        <v>1</v>
      </c>
    </row>
    <row r="11" ht="20.25" spans="1:18">
      <c r="A11" s="7" t="s">
        <v>224</v>
      </c>
      <c r="B11" s="7" t="s">
        <v>225</v>
      </c>
      <c r="C11" s="7">
        <v>4834.909</v>
      </c>
      <c r="D11" s="7">
        <v>5723.455</v>
      </c>
      <c r="E11" s="7">
        <v>0</v>
      </c>
      <c r="F11" s="7">
        <v>0</v>
      </c>
      <c r="G11" s="7">
        <v>0</v>
      </c>
      <c r="H11" s="7">
        <v>1</v>
      </c>
      <c r="I11" s="6">
        <v>3.856</v>
      </c>
      <c r="J11" s="6">
        <v>18.782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-12.924</v>
      </c>
      <c r="Q11" s="13">
        <v>0</v>
      </c>
      <c r="R11" s="13">
        <v>0</v>
      </c>
    </row>
    <row r="12" ht="20.25" spans="1:18">
      <c r="A12" s="7" t="s">
        <v>226</v>
      </c>
      <c r="B12" s="7" t="s">
        <v>227</v>
      </c>
      <c r="C12" s="7">
        <v>5516.4</v>
      </c>
      <c r="D12" s="7">
        <v>6013.438</v>
      </c>
      <c r="E12" s="7">
        <v>0</v>
      </c>
      <c r="F12" s="7">
        <v>0</v>
      </c>
      <c r="G12" s="7">
        <v>0</v>
      </c>
      <c r="H12" s="7">
        <v>1</v>
      </c>
      <c r="I12" s="6">
        <v>1.16</v>
      </c>
      <c r="J12" s="6">
        <v>9.329</v>
      </c>
      <c r="K12" s="13">
        <v>4</v>
      </c>
      <c r="L12" s="13">
        <v>2</v>
      </c>
      <c r="M12" s="13">
        <v>-1</v>
      </c>
      <c r="N12" s="13">
        <v>1</v>
      </c>
      <c r="O12" s="13">
        <v>0</v>
      </c>
      <c r="P12" s="13">
        <v>0.028</v>
      </c>
      <c r="Q12" s="13">
        <v>0</v>
      </c>
      <c r="R12" s="13">
        <v>0</v>
      </c>
    </row>
    <row r="13" ht="20.25" spans="1:18">
      <c r="A13" s="7" t="s">
        <v>228</v>
      </c>
      <c r="B13" s="7" t="s">
        <v>229</v>
      </c>
      <c r="C13" s="7">
        <v>4267.154</v>
      </c>
      <c r="D13" s="7">
        <v>5999.566</v>
      </c>
      <c r="E13" s="7">
        <v>0</v>
      </c>
      <c r="F13" s="7">
        <v>0</v>
      </c>
      <c r="G13" s="7">
        <v>0</v>
      </c>
      <c r="H13" s="7">
        <v>1</v>
      </c>
      <c r="I13" s="6">
        <v>4.264</v>
      </c>
      <c r="J13" s="6">
        <v>31.909</v>
      </c>
      <c r="K13" s="13">
        <v>3</v>
      </c>
      <c r="L13" s="13">
        <v>2</v>
      </c>
      <c r="M13" s="13">
        <v>0</v>
      </c>
      <c r="N13" s="13">
        <v>1</v>
      </c>
      <c r="O13" s="13">
        <v>0</v>
      </c>
      <c r="P13" s="13">
        <v>33.096</v>
      </c>
      <c r="Q13" s="13">
        <v>0</v>
      </c>
      <c r="R13" s="13">
        <v>1</v>
      </c>
    </row>
    <row r="14" ht="20.25" spans="1:18">
      <c r="A14" s="7" t="s">
        <v>230</v>
      </c>
      <c r="B14" s="7" t="s">
        <v>231</v>
      </c>
      <c r="C14" s="7">
        <v>104.091</v>
      </c>
      <c r="D14" s="7">
        <v>105.512</v>
      </c>
      <c r="E14" s="7">
        <v>0</v>
      </c>
      <c r="F14" s="7">
        <v>0</v>
      </c>
      <c r="G14" s="7">
        <v>0</v>
      </c>
      <c r="H14" s="7">
        <v>1</v>
      </c>
      <c r="I14" s="6">
        <v>0.296</v>
      </c>
      <c r="J14" s="6">
        <v>1.639</v>
      </c>
      <c r="K14" s="13">
        <v>4</v>
      </c>
      <c r="L14" s="13">
        <v>0</v>
      </c>
      <c r="M14" s="13">
        <v>-1</v>
      </c>
      <c r="N14" s="13">
        <v>0</v>
      </c>
      <c r="O14" s="13">
        <v>0</v>
      </c>
      <c r="P14" s="13">
        <v>0.014</v>
      </c>
      <c r="Q14" s="13">
        <v>0</v>
      </c>
      <c r="R14" s="13">
        <v>0</v>
      </c>
    </row>
    <row r="15" ht="20.25" spans="1:18">
      <c r="A15" s="7" t="s">
        <v>232</v>
      </c>
      <c r="B15" s="7" t="s">
        <v>233</v>
      </c>
      <c r="C15" s="7">
        <v>101.989</v>
      </c>
      <c r="D15" s="7">
        <v>102.619</v>
      </c>
      <c r="E15" s="7">
        <v>0</v>
      </c>
      <c r="F15" s="7">
        <v>0</v>
      </c>
      <c r="G15" s="7">
        <v>0</v>
      </c>
      <c r="H15" s="7">
        <v>1</v>
      </c>
      <c r="I15" s="6">
        <v>0.137</v>
      </c>
      <c r="J15" s="6">
        <v>0.75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0.009</v>
      </c>
      <c r="Q15" s="13">
        <v>0</v>
      </c>
      <c r="R15" s="13">
        <v>-1</v>
      </c>
    </row>
    <row r="16" ht="20.25" spans="1:18">
      <c r="A16" s="8" t="s">
        <v>234</v>
      </c>
      <c r="B16" s="8" t="s">
        <v>235</v>
      </c>
      <c r="C16" s="8">
        <v>13452.162</v>
      </c>
      <c r="D16" s="8">
        <v>16391.887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42.527</v>
      </c>
      <c r="Q16" s="13">
        <v>0</v>
      </c>
      <c r="R16" s="13">
        <v>0</v>
      </c>
    </row>
    <row r="17" ht="20.25" spans="1:18">
      <c r="A17" s="8" t="s">
        <v>236</v>
      </c>
      <c r="B17" s="8" t="s">
        <v>237</v>
      </c>
      <c r="C17" s="8">
        <v>13215.748</v>
      </c>
      <c r="D17" s="8">
        <v>14548.183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1</v>
      </c>
      <c r="N17" s="13">
        <v>-1</v>
      </c>
      <c r="O17" s="13">
        <v>0</v>
      </c>
      <c r="P17" s="13">
        <v>4.542</v>
      </c>
      <c r="Q17" s="13">
        <v>0</v>
      </c>
      <c r="R17" s="13">
        <v>0</v>
      </c>
    </row>
    <row r="18" ht="20.25" spans="1:18">
      <c r="A18" s="8" t="s">
        <v>238</v>
      </c>
      <c r="B18" s="8" t="s">
        <v>239</v>
      </c>
      <c r="C18" s="8">
        <v>3965.345</v>
      </c>
      <c r="D18" s="8">
        <v>4402.433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-0.153</v>
      </c>
      <c r="Q18" s="13">
        <v>0</v>
      </c>
      <c r="R18" s="13">
        <v>-1</v>
      </c>
    </row>
    <row r="19" ht="20.25" spans="1:18">
      <c r="A19" s="8" t="s">
        <v>240</v>
      </c>
      <c r="B19" s="8" t="s">
        <v>241</v>
      </c>
      <c r="C19" s="8">
        <v>176.582</v>
      </c>
      <c r="D19" s="8">
        <v>235.376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0.325</v>
      </c>
      <c r="Q19" s="13">
        <v>1</v>
      </c>
      <c r="R19" s="13">
        <v>0</v>
      </c>
    </row>
    <row r="20" ht="20.25" spans="1:18">
      <c r="A20" s="8" t="s">
        <v>242</v>
      </c>
      <c r="B20" s="8" t="s">
        <v>243</v>
      </c>
      <c r="C20" s="8">
        <v>2136.762</v>
      </c>
      <c r="D20" s="8">
        <v>2405.067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-3.318</v>
      </c>
      <c r="Q20" s="13">
        <v>0</v>
      </c>
      <c r="R20" s="13">
        <v>0</v>
      </c>
    </row>
    <row r="21" ht="20.25" spans="1:18">
      <c r="A21" s="8" t="s">
        <v>244</v>
      </c>
      <c r="B21" s="8" t="s">
        <v>245</v>
      </c>
      <c r="C21" s="8">
        <v>2544.018</v>
      </c>
      <c r="D21" s="8">
        <v>2806.213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-2.122</v>
      </c>
      <c r="Q21" s="13">
        <v>0</v>
      </c>
      <c r="R21" s="13">
        <v>0</v>
      </c>
    </row>
    <row r="22" ht="20.25" spans="1:18">
      <c r="A22" s="8" t="s">
        <v>246</v>
      </c>
      <c r="B22" s="8" t="s">
        <v>247</v>
      </c>
      <c r="C22" s="8">
        <v>14974.267</v>
      </c>
      <c r="D22" s="8">
        <v>17210.945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1</v>
      </c>
      <c r="N22" s="13">
        <v>-1</v>
      </c>
      <c r="O22" s="13">
        <v>0</v>
      </c>
      <c r="P22" s="13">
        <v>-35.108</v>
      </c>
      <c r="Q22" s="13">
        <v>0</v>
      </c>
      <c r="R22" s="13">
        <v>0</v>
      </c>
    </row>
    <row r="23" ht="20.25" spans="1:18">
      <c r="A23" s="8" t="s">
        <v>248</v>
      </c>
      <c r="B23" s="8" t="s">
        <v>249</v>
      </c>
      <c r="C23" s="8">
        <v>3507.752</v>
      </c>
      <c r="D23" s="8">
        <v>3640.364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1</v>
      </c>
      <c r="N23" s="13">
        <v>-1</v>
      </c>
      <c r="O23" s="13">
        <v>0</v>
      </c>
      <c r="P23" s="13">
        <v>-0.265</v>
      </c>
      <c r="Q23" s="13">
        <v>0</v>
      </c>
      <c r="R23" s="13">
        <v>0</v>
      </c>
    </row>
    <row r="24" ht="20.25" spans="1:18">
      <c r="A24" s="8" t="s">
        <v>250</v>
      </c>
      <c r="B24" s="8" t="s">
        <v>251</v>
      </c>
      <c r="C24" s="8">
        <v>5167.4</v>
      </c>
      <c r="D24" s="8">
        <v>6065.087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-2.72</v>
      </c>
      <c r="Q24" s="13">
        <v>0</v>
      </c>
      <c r="R24" s="13">
        <v>0</v>
      </c>
    </row>
    <row r="25" ht="20.25" spans="1:18">
      <c r="A25" s="8" t="s">
        <v>252</v>
      </c>
      <c r="B25" s="8" t="s">
        <v>253</v>
      </c>
      <c r="C25" s="8">
        <v>2627.982</v>
      </c>
      <c r="D25" s="8">
        <v>3237.309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2</v>
      </c>
      <c r="L25" s="13">
        <v>0</v>
      </c>
      <c r="M25" s="13">
        <v>1</v>
      </c>
      <c r="N25" s="13">
        <v>-1</v>
      </c>
      <c r="O25" s="13">
        <v>0</v>
      </c>
      <c r="P25" s="13">
        <v>7.748</v>
      </c>
      <c r="Q25" s="13">
        <v>0</v>
      </c>
      <c r="R25" s="13">
        <v>0</v>
      </c>
    </row>
    <row r="26" ht="20.25" spans="1:18">
      <c r="A26" s="8" t="s">
        <v>254</v>
      </c>
      <c r="B26" s="8" t="s">
        <v>255</v>
      </c>
      <c r="C26" s="8">
        <v>7853.186</v>
      </c>
      <c r="D26" s="8">
        <v>8640.021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1</v>
      </c>
      <c r="M26" s="13">
        <v>0</v>
      </c>
      <c r="N26" s="13">
        <v>0</v>
      </c>
      <c r="O26" s="13">
        <v>0</v>
      </c>
      <c r="P26" s="13">
        <v>9.876</v>
      </c>
      <c r="Q26" s="13">
        <v>0</v>
      </c>
      <c r="R26" s="13">
        <v>0</v>
      </c>
    </row>
    <row r="27" ht="20.25" spans="1:18">
      <c r="A27" s="8" t="s">
        <v>256</v>
      </c>
      <c r="B27" s="8" t="s">
        <v>257</v>
      </c>
      <c r="C27" s="8">
        <v>2544.073</v>
      </c>
      <c r="D27" s="8">
        <v>3003.527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1</v>
      </c>
      <c r="O27" s="13">
        <v>0</v>
      </c>
      <c r="P27" s="13">
        <v>3.728</v>
      </c>
      <c r="Q27" s="13">
        <v>0</v>
      </c>
      <c r="R27" s="13">
        <v>0</v>
      </c>
    </row>
    <row r="28" ht="20.25" spans="1:18">
      <c r="A28" s="8" t="s">
        <v>258</v>
      </c>
      <c r="B28" s="8" t="s">
        <v>259</v>
      </c>
      <c r="C28" s="8">
        <v>967.581</v>
      </c>
      <c r="D28" s="8">
        <v>1188.864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4</v>
      </c>
      <c r="L28" s="13">
        <v>0</v>
      </c>
      <c r="M28" s="13">
        <v>0</v>
      </c>
      <c r="N28" s="13">
        <v>0</v>
      </c>
      <c r="O28" s="13">
        <v>0</v>
      </c>
      <c r="P28" s="13">
        <v>3.163</v>
      </c>
      <c r="Q28" s="13">
        <v>0</v>
      </c>
      <c r="R28" s="13">
        <v>1</v>
      </c>
    </row>
    <row r="29" ht="20.25" spans="1:18">
      <c r="A29" s="6" t="s">
        <v>260</v>
      </c>
      <c r="B29" s="6" t="s">
        <v>261</v>
      </c>
      <c r="C29" s="6">
        <v>6881.364</v>
      </c>
      <c r="D29" s="6">
        <v>8401.319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10</v>
      </c>
      <c r="K29" s="13">
        <v>0</v>
      </c>
      <c r="L29" s="13">
        <v>1</v>
      </c>
      <c r="M29" s="13">
        <v>0</v>
      </c>
      <c r="N29" s="13">
        <v>-1</v>
      </c>
      <c r="O29" s="13">
        <v>0</v>
      </c>
      <c r="P29" s="13">
        <v>5.238</v>
      </c>
      <c r="Q29" s="13">
        <v>0</v>
      </c>
      <c r="R29" s="13">
        <v>0</v>
      </c>
    </row>
    <row r="30" ht="20.25" spans="1:18">
      <c r="A30" s="6" t="s">
        <v>262</v>
      </c>
      <c r="B30" s="6" t="s">
        <v>263</v>
      </c>
      <c r="C30" s="6">
        <v>18979.057</v>
      </c>
      <c r="D30" s="6">
        <v>21252.752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7.102</v>
      </c>
      <c r="K30" s="13">
        <v>2</v>
      </c>
      <c r="L30" s="13">
        <v>0</v>
      </c>
      <c r="M30" s="13">
        <v>0</v>
      </c>
      <c r="N30" s="13">
        <v>0</v>
      </c>
      <c r="O30" s="13">
        <v>0</v>
      </c>
      <c r="P30" s="13">
        <v>15.969</v>
      </c>
      <c r="Q30" s="13">
        <v>0</v>
      </c>
      <c r="R30" s="13">
        <v>0</v>
      </c>
    </row>
    <row r="31" ht="20.25" spans="1:18">
      <c r="A31" s="6" t="s">
        <v>264</v>
      </c>
      <c r="B31" s="6" t="s">
        <v>265</v>
      </c>
      <c r="C31" s="6">
        <v>557.25</v>
      </c>
      <c r="D31" s="6">
        <v>623.536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9.737</v>
      </c>
      <c r="K31" s="13">
        <v>2</v>
      </c>
      <c r="L31" s="13">
        <v>2</v>
      </c>
      <c r="M31" s="13">
        <v>0</v>
      </c>
      <c r="N31" s="13">
        <v>-1</v>
      </c>
      <c r="O31" s="13">
        <v>0</v>
      </c>
      <c r="P31" s="13">
        <v>0.08</v>
      </c>
      <c r="Q31" s="13">
        <v>0</v>
      </c>
      <c r="R31" s="13">
        <v>0</v>
      </c>
    </row>
    <row r="32" ht="20.25" spans="1:18">
      <c r="A32" s="6" t="s">
        <v>266</v>
      </c>
      <c r="B32" s="6" t="s">
        <v>267</v>
      </c>
      <c r="C32" s="6">
        <v>71064.477</v>
      </c>
      <c r="D32" s="6">
        <v>79968.375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3.876</v>
      </c>
      <c r="K32" s="13">
        <v>4</v>
      </c>
      <c r="L32" s="13">
        <v>2</v>
      </c>
      <c r="M32" s="13">
        <v>0</v>
      </c>
      <c r="N32" s="13">
        <v>0</v>
      </c>
      <c r="O32" s="13">
        <v>0</v>
      </c>
      <c r="P32" s="13">
        <v>25.015</v>
      </c>
      <c r="Q32" s="13">
        <v>0</v>
      </c>
      <c r="R32" s="13">
        <v>0</v>
      </c>
    </row>
    <row r="33" ht="20.25" spans="1:18">
      <c r="A33" s="6" t="s">
        <v>268</v>
      </c>
      <c r="B33" s="6" t="s">
        <v>269</v>
      </c>
      <c r="C33" s="6">
        <v>3037</v>
      </c>
      <c r="D33" s="6">
        <v>3882.504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13.917</v>
      </c>
      <c r="K33" s="13">
        <v>1</v>
      </c>
      <c r="L33" s="13">
        <v>2</v>
      </c>
      <c r="M33" s="13">
        <v>0</v>
      </c>
      <c r="N33" s="13">
        <v>1</v>
      </c>
      <c r="O33" s="13">
        <v>0</v>
      </c>
      <c r="P33" s="13">
        <v>6.019</v>
      </c>
      <c r="Q33" s="13">
        <v>0</v>
      </c>
      <c r="R33" s="13">
        <v>0</v>
      </c>
    </row>
    <row r="34" ht="20.25" spans="1:18">
      <c r="A34" s="6" t="s">
        <v>270</v>
      </c>
      <c r="B34" s="6" t="s">
        <v>271</v>
      </c>
      <c r="C34" s="6">
        <v>120131.328</v>
      </c>
      <c r="D34" s="6">
        <v>139500.359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3.323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-189.855</v>
      </c>
      <c r="Q34" s="13">
        <v>0</v>
      </c>
      <c r="R34" s="13">
        <v>0</v>
      </c>
    </row>
    <row r="35" ht="20.25" spans="1:18">
      <c r="A35" s="6" t="s">
        <v>272</v>
      </c>
      <c r="B35" s="6" t="s">
        <v>273</v>
      </c>
      <c r="C35" s="6">
        <v>16332.66</v>
      </c>
      <c r="D35" s="6">
        <v>18708.764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7.673</v>
      </c>
      <c r="K35" s="13">
        <v>3</v>
      </c>
      <c r="L35" s="13">
        <v>2</v>
      </c>
      <c r="M35" s="13">
        <v>-1</v>
      </c>
      <c r="N35" s="13">
        <v>1</v>
      </c>
      <c r="O35" s="13">
        <v>0</v>
      </c>
      <c r="P35" s="13">
        <v>16.577</v>
      </c>
      <c r="Q35" s="13">
        <v>0</v>
      </c>
      <c r="R35" s="13">
        <v>0</v>
      </c>
    </row>
    <row r="36" ht="20.25" spans="1:18">
      <c r="A36" s="6" t="s">
        <v>274</v>
      </c>
      <c r="B36" s="6" t="s">
        <v>275</v>
      </c>
      <c r="C36" s="6">
        <v>2988</v>
      </c>
      <c r="D36" s="6">
        <v>3750.015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10.458</v>
      </c>
      <c r="K36" s="13">
        <v>1</v>
      </c>
      <c r="L36" s="13">
        <v>1</v>
      </c>
      <c r="M36" s="13">
        <v>0</v>
      </c>
      <c r="N36" s="13">
        <v>0</v>
      </c>
      <c r="O36" s="13">
        <v>0</v>
      </c>
      <c r="P36" s="13">
        <v>3.399</v>
      </c>
      <c r="Q36" s="13">
        <v>0</v>
      </c>
      <c r="R36" s="13">
        <v>0</v>
      </c>
    </row>
    <row r="37" ht="20.25" spans="1:18">
      <c r="A37" s="6" t="s">
        <v>276</v>
      </c>
      <c r="B37" s="6" t="s">
        <v>277</v>
      </c>
      <c r="C37" s="6">
        <v>15766.639</v>
      </c>
      <c r="D37" s="6">
        <v>19640.773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13.584</v>
      </c>
      <c r="K37" s="13">
        <v>4</v>
      </c>
      <c r="L37" s="13">
        <v>2</v>
      </c>
      <c r="M37" s="13">
        <v>0</v>
      </c>
      <c r="N37" s="13">
        <v>0</v>
      </c>
      <c r="O37" s="13">
        <v>0</v>
      </c>
      <c r="P37" s="13">
        <v>16.215</v>
      </c>
      <c r="Q37" s="13">
        <v>1</v>
      </c>
      <c r="R37" s="13">
        <v>0</v>
      </c>
    </row>
    <row r="38" ht="20.25" spans="1:18">
      <c r="A38" s="6" t="s">
        <v>278</v>
      </c>
      <c r="B38" s="6" t="s">
        <v>279</v>
      </c>
      <c r="C38" s="6">
        <v>239638.625</v>
      </c>
      <c r="D38" s="6">
        <v>276017.531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0.849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748.473</v>
      </c>
      <c r="Q38" s="13">
        <v>0</v>
      </c>
      <c r="R38" s="13">
        <v>0</v>
      </c>
    </row>
    <row r="39" ht="20.25" spans="1:18">
      <c r="A39" s="6" t="s">
        <v>280</v>
      </c>
      <c r="B39" s="6" t="s">
        <v>281</v>
      </c>
      <c r="C39" s="6">
        <v>5601.732</v>
      </c>
      <c r="D39" s="6">
        <v>6096.915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4.894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5.166</v>
      </c>
      <c r="Q39" s="13">
        <v>0</v>
      </c>
      <c r="R39" s="13">
        <v>0</v>
      </c>
    </row>
    <row r="40" ht="20.25" spans="1:18">
      <c r="A40" s="6" t="s">
        <v>282</v>
      </c>
      <c r="B40" s="6" t="s">
        <v>283</v>
      </c>
      <c r="C40" s="6">
        <v>3067.764</v>
      </c>
      <c r="D40" s="6">
        <v>3928.272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16.135</v>
      </c>
      <c r="K40" s="13">
        <v>2</v>
      </c>
      <c r="L40" s="13">
        <v>0</v>
      </c>
      <c r="M40" s="13">
        <v>0</v>
      </c>
      <c r="N40" s="13">
        <v>0</v>
      </c>
      <c r="O40" s="13">
        <v>0</v>
      </c>
      <c r="P40" s="13">
        <v>8.191</v>
      </c>
      <c r="Q40" s="13">
        <v>0</v>
      </c>
      <c r="R40" s="13">
        <v>0</v>
      </c>
    </row>
    <row r="41" ht="20.25" spans="1:18">
      <c r="A41" s="6" t="s">
        <v>284</v>
      </c>
      <c r="B41" s="6" t="s">
        <v>285</v>
      </c>
      <c r="C41" s="6">
        <v>3471.311</v>
      </c>
      <c r="D41" s="6">
        <v>3922.597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2.272</v>
      </c>
      <c r="K41" s="13">
        <v>0</v>
      </c>
      <c r="L41" s="13">
        <v>1</v>
      </c>
      <c r="M41" s="13">
        <v>0</v>
      </c>
      <c r="N41" s="13">
        <v>0</v>
      </c>
      <c r="O41" s="13">
        <v>0</v>
      </c>
      <c r="P41" s="13">
        <v>1.561</v>
      </c>
      <c r="Q41" s="13">
        <v>0</v>
      </c>
      <c r="R41" s="13">
        <v>-1</v>
      </c>
    </row>
    <row r="42" ht="20.25" spans="1:18">
      <c r="A42" s="6" t="s">
        <v>286</v>
      </c>
      <c r="B42" s="6" t="s">
        <v>287</v>
      </c>
      <c r="C42" s="6">
        <v>7997.855</v>
      </c>
      <c r="D42" s="6">
        <v>9041.91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5.963</v>
      </c>
      <c r="K42" s="13">
        <v>1</v>
      </c>
      <c r="L42" s="13">
        <v>2</v>
      </c>
      <c r="M42" s="13">
        <v>0</v>
      </c>
      <c r="N42" s="13">
        <v>1</v>
      </c>
      <c r="O42" s="13">
        <v>0</v>
      </c>
      <c r="P42" s="13">
        <v>7.013</v>
      </c>
      <c r="Q42" s="13">
        <v>0</v>
      </c>
      <c r="R42" s="13">
        <v>1</v>
      </c>
    </row>
    <row r="43" ht="20.25" spans="1:18">
      <c r="A43" s="6" t="s">
        <v>288</v>
      </c>
      <c r="B43" s="6" t="s">
        <v>289</v>
      </c>
      <c r="C43" s="6">
        <v>4296.764</v>
      </c>
      <c r="D43" s="6">
        <v>4886.254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8.091</v>
      </c>
      <c r="K43" s="13">
        <v>2</v>
      </c>
      <c r="L43" s="13">
        <v>2</v>
      </c>
      <c r="M43" s="13">
        <v>0</v>
      </c>
      <c r="N43" s="13">
        <v>1</v>
      </c>
      <c r="O43" s="13">
        <v>0</v>
      </c>
      <c r="P43" s="13">
        <v>2.732</v>
      </c>
      <c r="Q43" s="13">
        <v>1</v>
      </c>
      <c r="R43" s="13">
        <v>0</v>
      </c>
    </row>
    <row r="44" ht="20.25" spans="1:18">
      <c r="A44" s="6" t="s">
        <v>290</v>
      </c>
      <c r="B44" s="6" t="s">
        <v>291</v>
      </c>
      <c r="C44" s="6">
        <v>1257</v>
      </c>
      <c r="D44" s="6">
        <v>1402.827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4.953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0.027</v>
      </c>
      <c r="Q44" s="13">
        <v>-1</v>
      </c>
      <c r="R44" s="13">
        <v>0</v>
      </c>
    </row>
    <row r="45" ht="20.25" spans="1:18">
      <c r="A45" s="6" t="s">
        <v>292</v>
      </c>
      <c r="B45" s="6" t="s">
        <v>293</v>
      </c>
      <c r="C45" s="6">
        <v>658.109</v>
      </c>
      <c r="D45" s="6">
        <v>843.423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18.5</v>
      </c>
      <c r="K45" s="13">
        <v>2</v>
      </c>
      <c r="L45" s="13">
        <v>1</v>
      </c>
      <c r="M45" s="13">
        <v>-1</v>
      </c>
      <c r="N45" s="13">
        <v>1</v>
      </c>
      <c r="O45" s="13">
        <v>0</v>
      </c>
      <c r="P45" s="13">
        <v>0.398</v>
      </c>
      <c r="Q45" s="13">
        <v>0</v>
      </c>
      <c r="R45" s="13">
        <v>0</v>
      </c>
    </row>
    <row r="46" ht="20.25" spans="1:18">
      <c r="A46" s="6" t="s">
        <v>294</v>
      </c>
      <c r="B46" s="6" t="s">
        <v>295</v>
      </c>
      <c r="C46" s="6">
        <v>1730.218</v>
      </c>
      <c r="D46" s="6">
        <v>2335.793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7.574</v>
      </c>
      <c r="K46" s="13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1.873</v>
      </c>
      <c r="Q46" s="13">
        <v>0</v>
      </c>
      <c r="R46" s="13">
        <v>0</v>
      </c>
    </row>
    <row r="47" ht="20.25" spans="1:18">
      <c r="A47" s="6" t="s">
        <v>296</v>
      </c>
      <c r="B47" s="6" t="s">
        <v>297</v>
      </c>
      <c r="C47" s="6">
        <v>3311.868</v>
      </c>
      <c r="D47" s="6">
        <v>3648.881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8.638</v>
      </c>
      <c r="K47" s="13">
        <v>3</v>
      </c>
      <c r="L47" s="13">
        <v>2</v>
      </c>
      <c r="M47" s="13">
        <v>0</v>
      </c>
      <c r="N47" s="13">
        <v>1</v>
      </c>
      <c r="O47" s="13">
        <v>0</v>
      </c>
      <c r="P47" s="13">
        <v>2.147</v>
      </c>
      <c r="Q47" s="13">
        <v>0</v>
      </c>
      <c r="R47" s="13">
        <v>1</v>
      </c>
    </row>
    <row r="48" ht="20.25" spans="1:18">
      <c r="A48" s="6" t="s">
        <v>298</v>
      </c>
      <c r="B48" s="6" t="s">
        <v>299</v>
      </c>
      <c r="C48" s="6">
        <v>1182.791</v>
      </c>
      <c r="D48" s="6">
        <v>1621.483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3.955</v>
      </c>
      <c r="K48" s="13">
        <v>0</v>
      </c>
      <c r="L48" s="13">
        <v>2</v>
      </c>
      <c r="M48" s="13">
        <v>1</v>
      </c>
      <c r="N48" s="13">
        <v>-1</v>
      </c>
      <c r="O48" s="13">
        <v>0</v>
      </c>
      <c r="P48" s="13">
        <v>-0.472</v>
      </c>
      <c r="Q48" s="13">
        <v>0</v>
      </c>
      <c r="R48" s="13">
        <v>0</v>
      </c>
    </row>
    <row r="49" ht="20.25" spans="1:18">
      <c r="A49" s="6" t="s">
        <v>300</v>
      </c>
      <c r="B49" s="6" t="s">
        <v>301</v>
      </c>
      <c r="C49" s="6">
        <v>2752.17</v>
      </c>
      <c r="D49" s="6">
        <v>3113.721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0.965</v>
      </c>
      <c r="K49" s="13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0.815</v>
      </c>
      <c r="Q49" s="13">
        <v>0</v>
      </c>
      <c r="R49" s="13">
        <v>0</v>
      </c>
    </row>
    <row r="50" ht="20.25" spans="1:18">
      <c r="A50" s="6" t="s">
        <v>302</v>
      </c>
      <c r="B50" s="6" t="s">
        <v>303</v>
      </c>
      <c r="C50" s="6">
        <v>4290.57</v>
      </c>
      <c r="D50" s="6">
        <v>4925.397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3.885</v>
      </c>
      <c r="K50" s="13">
        <v>1</v>
      </c>
      <c r="L50" s="13">
        <v>2</v>
      </c>
      <c r="M50" s="13">
        <v>0</v>
      </c>
      <c r="N50" s="13">
        <v>0</v>
      </c>
      <c r="O50" s="13">
        <v>0</v>
      </c>
      <c r="P50" s="13">
        <v>1.493</v>
      </c>
      <c r="Q50" s="13">
        <v>0</v>
      </c>
      <c r="R50" s="13">
        <v>1</v>
      </c>
    </row>
    <row r="51" ht="20.25" spans="1:18">
      <c r="A51" s="6" t="s">
        <v>304</v>
      </c>
      <c r="B51" s="6" t="s">
        <v>305</v>
      </c>
      <c r="C51" s="6">
        <v>7206.182</v>
      </c>
      <c r="D51" s="6">
        <v>7791.836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4.313</v>
      </c>
      <c r="K51" s="13">
        <v>2</v>
      </c>
      <c r="L51" s="13">
        <v>2</v>
      </c>
      <c r="M51" s="13">
        <v>0</v>
      </c>
      <c r="N51" s="13">
        <v>1</v>
      </c>
      <c r="O51" s="13">
        <v>0</v>
      </c>
      <c r="P51" s="13">
        <v>-4.507</v>
      </c>
      <c r="Q51" s="13">
        <v>0</v>
      </c>
      <c r="R51" s="13">
        <v>0</v>
      </c>
    </row>
    <row r="52" ht="20.25" spans="1:18">
      <c r="A52" s="6" t="s">
        <v>306</v>
      </c>
      <c r="B52" s="6" t="s">
        <v>307</v>
      </c>
      <c r="C52" s="6">
        <v>7301.455</v>
      </c>
      <c r="D52" s="6">
        <v>8599.284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9.479</v>
      </c>
      <c r="K52" s="13">
        <v>0</v>
      </c>
      <c r="L52" s="13">
        <v>2</v>
      </c>
      <c r="M52" s="13">
        <v>0</v>
      </c>
      <c r="N52" s="13">
        <v>0</v>
      </c>
      <c r="O52" s="13">
        <v>0</v>
      </c>
      <c r="P52" s="13">
        <v>12.513</v>
      </c>
      <c r="Q52" s="13">
        <v>0</v>
      </c>
      <c r="R52" s="13">
        <v>0</v>
      </c>
    </row>
    <row r="53" ht="20.25" spans="1:18">
      <c r="A53" s="6" t="s">
        <v>308</v>
      </c>
      <c r="B53" s="6" t="s">
        <v>309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-0.835</v>
      </c>
      <c r="Q53" s="13">
        <v>0</v>
      </c>
      <c r="R53" s="13">
        <v>0</v>
      </c>
    </row>
    <row r="54" ht="20.25" spans="1:18">
      <c r="A54" s="6" t="s">
        <v>310</v>
      </c>
      <c r="B54" s="6" t="s">
        <v>311</v>
      </c>
      <c r="C54" s="6">
        <v>13205.455</v>
      </c>
      <c r="D54" s="6">
        <v>14787.541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5.269</v>
      </c>
      <c r="K54" s="13">
        <v>2</v>
      </c>
      <c r="L54" s="13">
        <v>2</v>
      </c>
      <c r="M54" s="13">
        <v>0</v>
      </c>
      <c r="N54" s="13">
        <v>0</v>
      </c>
      <c r="O54" s="13">
        <v>0</v>
      </c>
      <c r="P54" s="13">
        <v>-0.621</v>
      </c>
      <c r="Q54" s="13">
        <v>0</v>
      </c>
      <c r="R54" s="13">
        <v>0</v>
      </c>
    </row>
    <row r="55" ht="20.25" spans="1:18">
      <c r="A55" s="6" t="s">
        <v>312</v>
      </c>
      <c r="B55" s="6" t="s">
        <v>313</v>
      </c>
      <c r="C55" s="6">
        <v>9073.545</v>
      </c>
      <c r="D55" s="6">
        <v>11037.028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5.287</v>
      </c>
      <c r="K55" s="13">
        <v>0</v>
      </c>
      <c r="L55" s="13">
        <v>2</v>
      </c>
      <c r="M55" s="13">
        <v>0</v>
      </c>
      <c r="N55" s="13">
        <v>0</v>
      </c>
      <c r="O55" s="13">
        <v>0</v>
      </c>
      <c r="P55" s="13">
        <v>25.824</v>
      </c>
      <c r="Q55" s="13">
        <v>0</v>
      </c>
      <c r="R55" s="13">
        <v>1</v>
      </c>
    </row>
    <row r="56" ht="20.25" spans="1:18">
      <c r="A56" s="6" t="s">
        <v>314</v>
      </c>
      <c r="B56" s="6" t="s">
        <v>315</v>
      </c>
      <c r="C56" s="6">
        <v>19083.191</v>
      </c>
      <c r="D56" s="6">
        <v>21210.025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4.869</v>
      </c>
      <c r="K56" s="13">
        <v>3</v>
      </c>
      <c r="L56" s="13">
        <v>2</v>
      </c>
      <c r="M56" s="13">
        <v>0</v>
      </c>
      <c r="N56" s="13">
        <v>1</v>
      </c>
      <c r="O56" s="13">
        <v>0</v>
      </c>
      <c r="P56" s="13">
        <v>39.929</v>
      </c>
      <c r="Q56" s="13">
        <v>0</v>
      </c>
      <c r="R56" s="13">
        <v>0</v>
      </c>
    </row>
    <row r="57" ht="20.25" spans="1:18">
      <c r="A57" s="6" t="s">
        <v>316</v>
      </c>
      <c r="B57" s="6" t="s">
        <v>317</v>
      </c>
      <c r="C57" s="6">
        <v>1008.745</v>
      </c>
      <c r="D57" s="6">
        <v>1487.992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21.498</v>
      </c>
      <c r="K57" s="13">
        <v>2</v>
      </c>
      <c r="L57" s="13">
        <v>2</v>
      </c>
      <c r="M57" s="13">
        <v>0</v>
      </c>
      <c r="N57" s="13">
        <v>1</v>
      </c>
      <c r="O57" s="13">
        <v>0</v>
      </c>
      <c r="P57" s="13">
        <v>4.274</v>
      </c>
      <c r="Q57" s="13">
        <v>0</v>
      </c>
      <c r="R57" s="13">
        <v>0</v>
      </c>
    </row>
    <row r="58" ht="20.25" spans="1:18">
      <c r="A58" s="6" t="s">
        <v>318</v>
      </c>
      <c r="B58" s="6" t="s">
        <v>319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320</v>
      </c>
      <c r="B59" s="6" t="s">
        <v>321</v>
      </c>
      <c r="C59" s="6">
        <v>2294.273</v>
      </c>
      <c r="D59" s="6">
        <v>2629.108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9.532</v>
      </c>
      <c r="K59" s="13">
        <v>3</v>
      </c>
      <c r="L59" s="13">
        <v>1</v>
      </c>
      <c r="M59" s="13">
        <v>0</v>
      </c>
      <c r="N59" s="13">
        <v>0</v>
      </c>
      <c r="O59" s="13">
        <v>0</v>
      </c>
      <c r="P59" s="13">
        <v>-5.595</v>
      </c>
      <c r="Q59" s="13">
        <v>0</v>
      </c>
      <c r="R59" s="13">
        <v>0</v>
      </c>
    </row>
    <row r="60" ht="20.25" spans="1:18">
      <c r="A60" s="6" t="s">
        <v>322</v>
      </c>
      <c r="B60" s="6" t="s">
        <v>323</v>
      </c>
      <c r="C60" s="6">
        <v>8059.94</v>
      </c>
      <c r="D60" s="6">
        <v>9819.924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10.015</v>
      </c>
      <c r="K60" s="13">
        <v>0</v>
      </c>
      <c r="L60" s="13">
        <v>2</v>
      </c>
      <c r="M60" s="13">
        <v>1</v>
      </c>
      <c r="N60" s="13">
        <v>0</v>
      </c>
      <c r="O60" s="13">
        <v>0</v>
      </c>
      <c r="P60" s="13">
        <v>30.596</v>
      </c>
      <c r="Q60" s="13">
        <v>0</v>
      </c>
      <c r="R60" s="13">
        <v>0</v>
      </c>
    </row>
    <row r="61" ht="20.25" spans="1:18">
      <c r="A61" s="6" t="s">
        <v>324</v>
      </c>
      <c r="B61" s="6" t="s">
        <v>325</v>
      </c>
      <c r="C61" s="6">
        <v>6358.025</v>
      </c>
      <c r="D61" s="6">
        <v>7484.912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8.148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3.097</v>
      </c>
      <c r="Q61" s="13">
        <v>0</v>
      </c>
      <c r="R61" s="13">
        <v>1</v>
      </c>
    </row>
    <row r="62" ht="20.25" spans="1:18">
      <c r="A62" s="6" t="s">
        <v>326</v>
      </c>
      <c r="B62" s="6" t="s">
        <v>327</v>
      </c>
      <c r="C62" s="6">
        <v>2321.309</v>
      </c>
      <c r="D62" s="6">
        <v>2813.855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17.096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-32.71</v>
      </c>
      <c r="Q62" s="13">
        <v>0</v>
      </c>
      <c r="R62" s="13">
        <v>0</v>
      </c>
    </row>
    <row r="63" ht="20.25" spans="1:18">
      <c r="A63" s="6" t="s">
        <v>328</v>
      </c>
      <c r="B63" s="6" t="s">
        <v>329</v>
      </c>
      <c r="C63" s="6">
        <v>5744.764</v>
      </c>
      <c r="D63" s="6">
        <v>6776.218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7.193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3">
        <v>4.117</v>
      </c>
      <c r="Q63" s="13">
        <v>0</v>
      </c>
      <c r="R63" s="13">
        <v>1</v>
      </c>
    </row>
    <row r="64" ht="20.25" spans="1:18">
      <c r="A64" s="6" t="s">
        <v>330</v>
      </c>
      <c r="B64" s="6" t="s">
        <v>331</v>
      </c>
      <c r="C64" s="6">
        <v>6580.364</v>
      </c>
      <c r="D64" s="6">
        <v>8303.322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1.698</v>
      </c>
      <c r="K64" s="13">
        <v>0</v>
      </c>
      <c r="L64" s="13">
        <v>1</v>
      </c>
      <c r="M64" s="13">
        <v>0</v>
      </c>
      <c r="N64" s="13">
        <v>-1</v>
      </c>
      <c r="O64" s="13">
        <v>0</v>
      </c>
      <c r="P64" s="13">
        <v>-4.547</v>
      </c>
      <c r="Q64" s="13">
        <v>0</v>
      </c>
      <c r="R64" s="13">
        <v>0</v>
      </c>
    </row>
    <row r="65" ht="20.25" spans="1:18">
      <c r="A65" s="6" t="s">
        <v>332</v>
      </c>
      <c r="B65" s="6" t="s">
        <v>333</v>
      </c>
      <c r="C65" s="6">
        <v>2225.917</v>
      </c>
      <c r="D65" s="6">
        <v>2772.877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5.521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3.438</v>
      </c>
      <c r="Q65" s="13">
        <v>0</v>
      </c>
      <c r="R65" s="13">
        <v>0</v>
      </c>
    </row>
    <row r="66" ht="20.25" spans="1:18">
      <c r="A66" s="6" t="s">
        <v>334</v>
      </c>
      <c r="B66" s="6" t="s">
        <v>335</v>
      </c>
      <c r="C66" s="6">
        <v>1319.8</v>
      </c>
      <c r="D66" s="6">
        <v>1908.533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10.764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-1.101</v>
      </c>
      <c r="Q66" s="13">
        <v>0</v>
      </c>
      <c r="R66" s="13">
        <v>0</v>
      </c>
    </row>
    <row r="67" ht="20.25" spans="1:18">
      <c r="A67" s="6" t="s">
        <v>336</v>
      </c>
      <c r="B67" s="6" t="s">
        <v>337</v>
      </c>
      <c r="C67" s="6">
        <v>6019.954</v>
      </c>
      <c r="D67" s="6">
        <v>7094.413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6.493</v>
      </c>
      <c r="K67" s="13">
        <v>0</v>
      </c>
      <c r="L67" s="13">
        <v>1</v>
      </c>
      <c r="M67" s="13">
        <v>0</v>
      </c>
      <c r="N67" s="13">
        <v>-1</v>
      </c>
      <c r="O67" s="13">
        <v>0</v>
      </c>
      <c r="P67" s="13">
        <v>11.514</v>
      </c>
      <c r="Q67" s="13">
        <v>0</v>
      </c>
      <c r="R67" s="13">
        <v>0</v>
      </c>
    </row>
    <row r="68" ht="20.25" spans="1:18">
      <c r="A68" s="6" t="s">
        <v>338</v>
      </c>
      <c r="B68" s="6" t="s">
        <v>339</v>
      </c>
      <c r="C68" s="6">
        <v>2262.598</v>
      </c>
      <c r="D68" s="6">
        <v>2801.999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12.2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3">
        <v>-3.535</v>
      </c>
      <c r="Q68" s="13">
        <v>0</v>
      </c>
      <c r="R68" s="13">
        <v>0</v>
      </c>
    </row>
    <row r="69" ht="20.25" spans="1:18">
      <c r="A69" s="6" t="s">
        <v>340</v>
      </c>
      <c r="B69" s="6" t="s">
        <v>341</v>
      </c>
      <c r="C69" s="6">
        <v>5902.255</v>
      </c>
      <c r="D69" s="6">
        <v>7231.309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7.777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3">
        <v>0.38</v>
      </c>
      <c r="Q69" s="13">
        <v>0</v>
      </c>
      <c r="R69" s="13">
        <v>0</v>
      </c>
    </row>
    <row r="70" ht="20.25" spans="1:18">
      <c r="A70" s="6" t="s">
        <v>342</v>
      </c>
      <c r="B70" s="6" t="s">
        <v>343</v>
      </c>
      <c r="C70" s="6">
        <v>4642.145</v>
      </c>
      <c r="D70" s="6">
        <v>5780.481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3.53</v>
      </c>
      <c r="K70" s="13">
        <v>0</v>
      </c>
      <c r="L70" s="13">
        <v>2</v>
      </c>
      <c r="M70" s="13">
        <v>1</v>
      </c>
      <c r="N70" s="13">
        <v>0</v>
      </c>
      <c r="O70" s="13">
        <v>0</v>
      </c>
      <c r="P70" s="13">
        <v>0.196</v>
      </c>
      <c r="Q70" s="13">
        <v>0</v>
      </c>
      <c r="R70" s="13">
        <v>0</v>
      </c>
    </row>
    <row r="71" ht="20.25" spans="1:18">
      <c r="A71" s="6" t="s">
        <v>344</v>
      </c>
      <c r="B71" s="6" t="s">
        <v>345</v>
      </c>
      <c r="C71" s="6">
        <v>1731.491</v>
      </c>
      <c r="D71" s="6">
        <v>1985.116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3.913</v>
      </c>
      <c r="K71" s="13">
        <v>1</v>
      </c>
      <c r="L71" s="13">
        <v>2</v>
      </c>
      <c r="M71" s="13">
        <v>0</v>
      </c>
      <c r="N71" s="13">
        <v>0</v>
      </c>
      <c r="O71" s="13">
        <v>0</v>
      </c>
      <c r="P71" s="13">
        <v>-1.937</v>
      </c>
      <c r="Q71" s="13">
        <v>0</v>
      </c>
      <c r="R71" s="13">
        <v>0</v>
      </c>
    </row>
    <row r="72" ht="20.25" spans="1:18">
      <c r="A72" s="6" t="s">
        <v>346</v>
      </c>
      <c r="B72" s="6" t="s">
        <v>347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348</v>
      </c>
      <c r="B73" s="6" t="s">
        <v>349</v>
      </c>
      <c r="C73" s="6">
        <v>4357.186</v>
      </c>
      <c r="D73" s="6">
        <v>6066.295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26.299</v>
      </c>
      <c r="K73" s="13">
        <v>2</v>
      </c>
      <c r="L73" s="13">
        <v>2</v>
      </c>
      <c r="M73" s="13">
        <v>0</v>
      </c>
      <c r="N73" s="13">
        <v>0</v>
      </c>
      <c r="O73" s="13">
        <v>0</v>
      </c>
      <c r="P73" s="13">
        <v>28.642</v>
      </c>
      <c r="Q73" s="13">
        <v>0</v>
      </c>
      <c r="R73" s="13">
        <v>1</v>
      </c>
    </row>
    <row r="74" ht="20.25" spans="1:18">
      <c r="A74" s="6" t="s">
        <v>350</v>
      </c>
      <c r="B74" s="6" t="s">
        <v>351</v>
      </c>
      <c r="C74" s="6">
        <v>3137.605</v>
      </c>
      <c r="D74" s="6">
        <v>4270.806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20.406</v>
      </c>
      <c r="K74" s="13">
        <v>3</v>
      </c>
      <c r="L74" s="13">
        <v>2</v>
      </c>
      <c r="M74" s="13">
        <v>0</v>
      </c>
      <c r="N74" s="13">
        <v>0</v>
      </c>
      <c r="O74" s="13">
        <v>0</v>
      </c>
      <c r="P74" s="13">
        <v>11.452</v>
      </c>
      <c r="Q74" s="13">
        <v>0</v>
      </c>
      <c r="R74" s="13">
        <v>1</v>
      </c>
    </row>
    <row r="75" ht="20.25" spans="1:18">
      <c r="A75" s="6" t="s">
        <v>352</v>
      </c>
      <c r="B75" s="6" t="s">
        <v>353</v>
      </c>
      <c r="C75" s="6">
        <v>2196.421</v>
      </c>
      <c r="D75" s="6">
        <v>2945.318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16.783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5.281</v>
      </c>
      <c r="Q75" s="13">
        <v>0</v>
      </c>
      <c r="R75" s="13">
        <v>0</v>
      </c>
    </row>
    <row r="76" ht="20.25" spans="1:18">
      <c r="A76" s="6" t="s">
        <v>354</v>
      </c>
      <c r="B76" s="6" t="s">
        <v>355</v>
      </c>
      <c r="C76" s="6">
        <v>108.284</v>
      </c>
      <c r="D76" s="6">
        <v>115.759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6.199</v>
      </c>
      <c r="K76" s="13">
        <v>4</v>
      </c>
      <c r="L76" s="13">
        <v>2</v>
      </c>
      <c r="M76" s="13">
        <v>-1</v>
      </c>
      <c r="N76" s="13">
        <v>0</v>
      </c>
      <c r="O76" s="13">
        <v>0</v>
      </c>
      <c r="P76" s="13">
        <v>0.003</v>
      </c>
      <c r="Q76" s="13">
        <v>0</v>
      </c>
      <c r="R76" s="13">
        <v>0</v>
      </c>
    </row>
    <row r="77" ht="20.25" spans="1:18">
      <c r="A77" s="9" t="s">
        <v>356</v>
      </c>
      <c r="B77" s="9" t="s">
        <v>357</v>
      </c>
      <c r="C77" s="9">
        <v>63524.816</v>
      </c>
      <c r="D77" s="9">
        <v>71694.32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2.852</v>
      </c>
      <c r="K77" s="13">
        <v>1</v>
      </c>
      <c r="L77" s="13">
        <v>2</v>
      </c>
      <c r="M77" s="13">
        <v>0</v>
      </c>
      <c r="N77" s="13">
        <v>0</v>
      </c>
      <c r="O77" s="13">
        <v>0</v>
      </c>
      <c r="P77" s="13">
        <v>22.873</v>
      </c>
      <c r="Q77" s="13">
        <v>0</v>
      </c>
      <c r="R77" s="13">
        <v>0</v>
      </c>
    </row>
    <row r="78" ht="20.25" spans="1:18">
      <c r="A78" s="9" t="s">
        <v>358</v>
      </c>
      <c r="B78" s="9" t="s">
        <v>359</v>
      </c>
      <c r="C78" s="9">
        <v>1401.495</v>
      </c>
      <c r="D78" s="9">
        <v>3404.579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50.125</v>
      </c>
      <c r="K78" s="13">
        <v>3</v>
      </c>
      <c r="L78" s="13">
        <v>1</v>
      </c>
      <c r="M78" s="13">
        <v>0</v>
      </c>
      <c r="N78" s="13">
        <v>-1</v>
      </c>
      <c r="O78" s="13">
        <v>0</v>
      </c>
      <c r="P78" s="13">
        <v>35.653</v>
      </c>
      <c r="Q78" s="13">
        <v>-1</v>
      </c>
      <c r="R78" s="13">
        <v>0</v>
      </c>
    </row>
    <row r="79" ht="20.25" spans="1:18">
      <c r="A79" s="9" t="s">
        <v>360</v>
      </c>
      <c r="B79" s="9" t="s">
        <v>361</v>
      </c>
      <c r="C79" s="9">
        <v>3522.437</v>
      </c>
      <c r="D79" s="9">
        <v>4132.894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9.912</v>
      </c>
      <c r="K79" s="13">
        <v>0</v>
      </c>
      <c r="L79" s="13">
        <v>1</v>
      </c>
      <c r="M79" s="13">
        <v>0</v>
      </c>
      <c r="N79" s="13">
        <v>0</v>
      </c>
      <c r="O79" s="13">
        <v>0</v>
      </c>
      <c r="P79" s="13">
        <v>2.609</v>
      </c>
      <c r="Q79" s="13">
        <v>0</v>
      </c>
      <c r="R79" s="13">
        <v>0</v>
      </c>
    </row>
    <row r="80" ht="20.25" spans="1:18">
      <c r="A80" s="9" t="s">
        <v>362</v>
      </c>
      <c r="B80" s="9" t="s">
        <v>363</v>
      </c>
      <c r="C80" s="9">
        <v>12387.994</v>
      </c>
      <c r="D80" s="9">
        <v>15093.845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15.671</v>
      </c>
      <c r="K80" s="13">
        <v>4</v>
      </c>
      <c r="L80" s="13">
        <v>0</v>
      </c>
      <c r="M80" s="13">
        <v>-1</v>
      </c>
      <c r="N80" s="13">
        <v>1</v>
      </c>
      <c r="O80" s="13">
        <v>0</v>
      </c>
      <c r="P80" s="13">
        <v>0.264</v>
      </c>
      <c r="Q80" s="13">
        <v>1</v>
      </c>
      <c r="R80" s="13">
        <v>0</v>
      </c>
    </row>
    <row r="81" ht="20.25" spans="1:18">
      <c r="A81" s="9" t="s">
        <v>364</v>
      </c>
      <c r="B81" s="9" t="s">
        <v>365</v>
      </c>
      <c r="C81" s="9">
        <v>486.412</v>
      </c>
      <c r="D81" s="9">
        <v>597.279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8.86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-0.087</v>
      </c>
      <c r="Q81" s="13">
        <v>0</v>
      </c>
      <c r="R81" s="13">
        <v>0</v>
      </c>
    </row>
    <row r="82" ht="20.25" spans="1:18">
      <c r="A82" s="9" t="s">
        <v>366</v>
      </c>
      <c r="B82" s="9" t="s">
        <v>367</v>
      </c>
      <c r="C82" s="9">
        <v>72061.141</v>
      </c>
      <c r="D82" s="9">
        <v>93178.219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7.968</v>
      </c>
      <c r="K82" s="13">
        <v>0</v>
      </c>
      <c r="L82" s="13">
        <v>1</v>
      </c>
      <c r="M82" s="13">
        <v>1</v>
      </c>
      <c r="N82" s="13">
        <v>0</v>
      </c>
      <c r="O82" s="13">
        <v>0</v>
      </c>
      <c r="P82" s="13">
        <v>-51.309</v>
      </c>
      <c r="Q82" s="13">
        <v>0</v>
      </c>
      <c r="R82" s="13">
        <v>0</v>
      </c>
    </row>
    <row r="83" ht="20.25" spans="1:18">
      <c r="A83" s="9" t="s">
        <v>368</v>
      </c>
      <c r="B83" s="9" t="s">
        <v>369</v>
      </c>
      <c r="C83" s="9">
        <v>12127.915</v>
      </c>
      <c r="D83" s="9">
        <v>14284.754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1.439</v>
      </c>
      <c r="K83" s="13">
        <v>0</v>
      </c>
      <c r="L83" s="13">
        <v>2</v>
      </c>
      <c r="M83" s="13">
        <v>0</v>
      </c>
      <c r="N83" s="13">
        <v>0</v>
      </c>
      <c r="O83" s="13">
        <v>0</v>
      </c>
      <c r="P83" s="13">
        <v>-3.919</v>
      </c>
      <c r="Q83" s="13">
        <v>0</v>
      </c>
      <c r="R83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2024-12-02T15:08:57Z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7595986162EC4C618A7BE38963968908_13</vt:lpwstr>
  </property>
  <property fmtid="{D5CDD505-2E9C-101B-9397-08002B2CF9AE}" pid="3" name="KSOProductBuildVer">
    <vt:lpwstr>2052-12.1.0.15712</vt:lpwstr>
  </property>
</Properties>
</file>