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<sst xmlns="http://schemas.openxmlformats.org/spreadsheetml/2006/main" count="512" uniqueCount="481">
  <si>
    <t>京沪深强转弱</t>
  </si>
  <si>
    <t>京沪深弱转强</t>
  </si>
  <si>
    <t>代码</t>
  </si>
  <si>
    <t>简称</t>
  </si>
  <si>
    <t>总市值</t>
  </si>
  <si>
    <t>低空经济</t>
  </si>
  <si>
    <t>36519.77亿</t>
  </si>
  <si>
    <t>绩优股</t>
  </si>
  <si>
    <t>85992.22亿</t>
  </si>
  <si>
    <t>次新股</t>
  </si>
  <si>
    <t>7465.42亿</t>
  </si>
  <si>
    <t>红利指数</t>
  </si>
  <si>
    <t>80883.38亿</t>
  </si>
  <si>
    <t>配股预案</t>
  </si>
  <si>
    <t>--</t>
  </si>
  <si>
    <t>全指医药</t>
  </si>
  <si>
    <t>41674.84亿</t>
  </si>
  <si>
    <t>电力</t>
  </si>
  <si>
    <t>28780.50亿</t>
  </si>
  <si>
    <t>医疗保健</t>
  </si>
  <si>
    <t>20107.96亿</t>
  </si>
  <si>
    <t>户数增加</t>
  </si>
  <si>
    <t>18329.63亿</t>
  </si>
  <si>
    <t>煤炭</t>
  </si>
  <si>
    <t>16083.03亿</t>
  </si>
  <si>
    <t>保险新进</t>
  </si>
  <si>
    <t>14181.17亿</t>
  </si>
  <si>
    <t>即将解禁</t>
  </si>
  <si>
    <t>10802.59亿</t>
  </si>
  <si>
    <t>农林牧渔</t>
  </si>
  <si>
    <t>10589.06亿</t>
  </si>
  <si>
    <t>车路云</t>
  </si>
  <si>
    <t>10480.19亿</t>
  </si>
  <si>
    <t>股东增持</t>
  </si>
  <si>
    <t>7986.31亿</t>
  </si>
  <si>
    <t>猪肉</t>
  </si>
  <si>
    <t>7815.91亿</t>
  </si>
  <si>
    <t>纺织服饰</t>
  </si>
  <si>
    <t>5850.83亿</t>
  </si>
  <si>
    <t>铜缆高速连接</t>
  </si>
  <si>
    <t>5409.42亿</t>
  </si>
  <si>
    <t>鸡肉</t>
  </si>
  <si>
    <t>3124.57亿</t>
  </si>
  <si>
    <t>科创生物</t>
  </si>
  <si>
    <t>绿色电力</t>
  </si>
  <si>
    <t>资源优势</t>
  </si>
  <si>
    <t>创医药</t>
  </si>
  <si>
    <t>业绩预降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</si>
  <si>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</si>
  <si>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</si>
  <si>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</si>
  <si>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</si>
  <si>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</si>
  <si>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</si>
  <si>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</si>
  <si>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</si>
  <si>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</si>
  <si>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</si>
  <si>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</si>
  <si>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</si>
  <si>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</si>
  <si>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</si>
  <si>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</si>
  <si>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</si>
  <si>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</si>
  <si>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</si>
  <si>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</si>
  <si>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</si>
  <si>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180分层</t>
  </si>
  <si>
    <t>中证200</t>
  </si>
  <si>
    <t>中小100</t>
  </si>
  <si>
    <t>创业板指</t>
  </si>
  <si>
    <t>深证成长</t>
  </si>
  <si>
    <t>创业板R</t>
  </si>
  <si>
    <t>中创低波</t>
  </si>
  <si>
    <t>创业成长</t>
  </si>
  <si>
    <t>深周期50</t>
  </si>
  <si>
    <t>Ｂ股指数</t>
  </si>
  <si>
    <t>商业指数</t>
  </si>
  <si>
    <t>国债指数</t>
  </si>
  <si>
    <t>企债指数</t>
  </si>
  <si>
    <t>180金融</t>
  </si>
  <si>
    <t>中型综指</t>
  </si>
  <si>
    <t>沪公司债</t>
  </si>
  <si>
    <t>上证金融</t>
  </si>
  <si>
    <t>上证信息</t>
  </si>
  <si>
    <t>上证中盘</t>
  </si>
  <si>
    <t>上证小盘</t>
  </si>
  <si>
    <t>上证中小</t>
  </si>
  <si>
    <t>上证民企</t>
  </si>
  <si>
    <t>180等权</t>
  </si>
  <si>
    <t>沪企债30</t>
  </si>
  <si>
    <t>上证沪企</t>
  </si>
  <si>
    <t>上证新兴</t>
  </si>
  <si>
    <t>可选等权</t>
  </si>
  <si>
    <t>金融等权</t>
  </si>
  <si>
    <t>信息等权</t>
  </si>
  <si>
    <t>电信等权</t>
  </si>
  <si>
    <t>上证流通</t>
  </si>
  <si>
    <t>沪财中小</t>
  </si>
  <si>
    <t>上证中游</t>
  </si>
  <si>
    <t>高端装备</t>
  </si>
  <si>
    <t>上证F300</t>
  </si>
  <si>
    <t>5年信用</t>
  </si>
  <si>
    <t>380信息</t>
  </si>
  <si>
    <t>信用100</t>
  </si>
  <si>
    <t>180动态</t>
  </si>
  <si>
    <t>上证高新</t>
  </si>
  <si>
    <t>上证150</t>
  </si>
  <si>
    <t>180高贝</t>
  </si>
  <si>
    <t>380高贝</t>
  </si>
  <si>
    <t>380动态</t>
  </si>
  <si>
    <t>优势制造</t>
  </si>
  <si>
    <t>沪中国造</t>
  </si>
  <si>
    <t>沪互联+</t>
  </si>
  <si>
    <t>科创信息</t>
  </si>
  <si>
    <t>科创芯片</t>
  </si>
  <si>
    <t>科创50</t>
  </si>
  <si>
    <t>科创材料</t>
  </si>
  <si>
    <t>科创成长</t>
  </si>
  <si>
    <t>科创ESG</t>
  </si>
  <si>
    <t>科创新能</t>
  </si>
  <si>
    <t>科创100</t>
  </si>
  <si>
    <t>科创200</t>
  </si>
  <si>
    <t>300高贝</t>
  </si>
  <si>
    <t>300非银</t>
  </si>
  <si>
    <t>中证1000</t>
  </si>
  <si>
    <t>500工业</t>
  </si>
  <si>
    <t>500信息</t>
  </si>
  <si>
    <t>上海国企</t>
  </si>
  <si>
    <t>新兴综指</t>
  </si>
  <si>
    <t>中证流通</t>
  </si>
  <si>
    <t>中证500</t>
  </si>
  <si>
    <t>中证700</t>
  </si>
  <si>
    <t>300金融</t>
  </si>
  <si>
    <t>300信息</t>
  </si>
  <si>
    <t>公司债指</t>
  </si>
  <si>
    <t>中证金融</t>
  </si>
  <si>
    <t>中证信息</t>
  </si>
  <si>
    <t>新能源</t>
  </si>
  <si>
    <t>中证新兴</t>
  </si>
  <si>
    <t>基本400</t>
  </si>
  <si>
    <t>800金融</t>
  </si>
  <si>
    <t>500等权</t>
  </si>
  <si>
    <t>中证全指</t>
  </si>
  <si>
    <t>全指金融</t>
  </si>
  <si>
    <t>全指信息</t>
  </si>
  <si>
    <t>中证TMT</t>
  </si>
  <si>
    <t>深证成指</t>
  </si>
  <si>
    <t>深成指R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</si>
  <si>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</si>
  <si>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</si>
  <si>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</si>
  <si>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</si>
  <si>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</si>
  <si>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</si>
  <si>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</si>
  <si>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</si>
  <si>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</si>
  <si>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</si>
  <si>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</si>
  <si>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</si>
  <si>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深创100</t>
  </si>
  <si>
    <t>新指数</t>
  </si>
  <si>
    <t>中小综指</t>
  </si>
  <si>
    <t>创业板综</t>
  </si>
  <si>
    <t>深证综指</t>
  </si>
  <si>
    <t>深证Ａ指</t>
  </si>
  <si>
    <t>制造指数</t>
  </si>
  <si>
    <t>建筑指数</t>
  </si>
  <si>
    <t>批零指数</t>
  </si>
  <si>
    <t>运输指数</t>
  </si>
  <si>
    <t>IT指数</t>
  </si>
  <si>
    <t>金融指数</t>
  </si>
  <si>
    <t>商务指数</t>
  </si>
  <si>
    <t>公共指数</t>
  </si>
  <si>
    <t>文化指数</t>
  </si>
  <si>
    <t>综企指数</t>
  </si>
  <si>
    <t>创业低碳</t>
  </si>
  <si>
    <t>数字经济</t>
  </si>
  <si>
    <t>创业数字</t>
  </si>
  <si>
    <t>创新技术</t>
  </si>
  <si>
    <t>创新能源</t>
  </si>
  <si>
    <t>深新基建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</si>
  <si>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</si>
  <si>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</si>
  <si>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</si>
  <si>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</si>
  <si>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</si>
  <si>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</si>
  <si>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</si>
  <si>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</si>
  <si>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</si>
  <si>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</si>
  <si>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</si>
  <si>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</si>
  <si>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新浪100</t>
  </si>
  <si>
    <t>深信中高</t>
  </si>
  <si>
    <t>深信中低</t>
  </si>
  <si>
    <t>深信用债</t>
  </si>
  <si>
    <t>深公司债</t>
  </si>
  <si>
    <t>国证2000</t>
  </si>
  <si>
    <t>巨潮中盘</t>
  </si>
  <si>
    <t>巨潮小盘</t>
  </si>
  <si>
    <t>国证Ａ指</t>
  </si>
  <si>
    <t>国证Ｂ指</t>
  </si>
  <si>
    <t>成长40</t>
  </si>
  <si>
    <t>中小100R</t>
  </si>
  <si>
    <t>深证央企</t>
  </si>
  <si>
    <t>深证科技</t>
  </si>
  <si>
    <t>深企综指</t>
  </si>
  <si>
    <t>长三角</t>
  </si>
  <si>
    <t>新硬件</t>
  </si>
  <si>
    <t>在线消费</t>
  </si>
  <si>
    <t>国证算力</t>
  </si>
  <si>
    <t>能源金属</t>
  </si>
  <si>
    <t>1000地产</t>
  </si>
  <si>
    <t>国证军工</t>
  </si>
  <si>
    <t>小盘成长</t>
  </si>
  <si>
    <t>1000金融</t>
  </si>
  <si>
    <t>1000信息</t>
  </si>
  <si>
    <t>国证通信</t>
  </si>
  <si>
    <t>国证新兴</t>
  </si>
  <si>
    <t>国证地产</t>
  </si>
  <si>
    <t>国证文化</t>
  </si>
  <si>
    <t>中小盘</t>
  </si>
  <si>
    <t>大盘高贝</t>
  </si>
  <si>
    <t>中盘高贝</t>
  </si>
  <si>
    <t>小盘高贝</t>
  </si>
  <si>
    <t>苏州率先</t>
  </si>
  <si>
    <t>国证新能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</si>
  <si>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</si>
  <si>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</si>
  <si>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</si>
  <si>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</si>
  <si>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</si>
  <si>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</si>
  <si>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</si>
  <si>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</si>
  <si>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</si>
  <si>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</si>
  <si>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</si>
  <si>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</si>
  <si>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证券龙头</t>
  </si>
  <si>
    <t>央视创新</t>
  </si>
  <si>
    <t>央视文化</t>
  </si>
  <si>
    <t>中小成长</t>
  </si>
  <si>
    <t>科技100</t>
  </si>
  <si>
    <t>深证工业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</si>
  <si>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</si>
  <si>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</si>
  <si>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</si>
  <si>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</si>
  <si>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</si>
  <si>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</si>
  <si>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</si>
  <si>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700成长</t>
  </si>
  <si>
    <t>700价值</t>
  </si>
  <si>
    <t>1000成长</t>
  </si>
  <si>
    <t>深300EW</t>
  </si>
  <si>
    <t>中小等权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</si>
  <si>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</si>
  <si>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</si>
  <si>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</si>
  <si>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</si>
  <si>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</si>
  <si>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</si>
  <si>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</si>
  <si>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中创高新</t>
  </si>
  <si>
    <t>深证文化</t>
  </si>
  <si>
    <t>中小绩效</t>
  </si>
  <si>
    <t>深成指EW</t>
  </si>
  <si>
    <t>深证高贝</t>
  </si>
  <si>
    <t>中小高贝</t>
  </si>
  <si>
    <t>中创高贝</t>
  </si>
  <si>
    <t>创业板V</t>
  </si>
  <si>
    <t>创业板50</t>
  </si>
  <si>
    <t>深互联网</t>
  </si>
  <si>
    <t>深互联EW</t>
  </si>
  <si>
    <t>深证200R</t>
  </si>
  <si>
    <t>深成工业</t>
  </si>
  <si>
    <t>深成金融</t>
  </si>
  <si>
    <t>深成信息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</si>
  <si>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</si>
  <si>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</si>
  <si>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</si>
  <si>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</si>
  <si>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</si>
  <si>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</si>
  <si>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</si>
  <si>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深证中游</t>
  </si>
  <si>
    <t>CSSW证券</t>
  </si>
  <si>
    <t>500深市</t>
  </si>
  <si>
    <t>工业4.0</t>
  </si>
  <si>
    <t>中证体育</t>
  </si>
  <si>
    <t>互联金融</t>
  </si>
  <si>
    <t>环境治理</t>
  </si>
  <si>
    <t>中证新能</t>
  </si>
  <si>
    <t>CSSW传媒</t>
  </si>
  <si>
    <t>CSSW电子</t>
  </si>
  <si>
    <t>中证国安</t>
  </si>
  <si>
    <t>中证 500</t>
  </si>
  <si>
    <t>300 金融</t>
  </si>
  <si>
    <t>800非银</t>
  </si>
  <si>
    <t>中证军工</t>
  </si>
  <si>
    <t>移动互联</t>
  </si>
  <si>
    <t>中证传媒</t>
  </si>
  <si>
    <t>中证国防</t>
  </si>
  <si>
    <t>证券公司</t>
  </si>
  <si>
    <t>CS新能车</t>
  </si>
  <si>
    <t>CSWD并购</t>
  </si>
  <si>
    <t>信息安全</t>
  </si>
  <si>
    <t>基建工程</t>
  </si>
  <si>
    <t>智能家居</t>
  </si>
  <si>
    <t>国证芯片</t>
  </si>
  <si>
    <t>南山50</t>
  </si>
  <si>
    <t>新能电池</t>
  </si>
  <si>
    <t>蓝色100</t>
  </si>
  <si>
    <t>【数据引擎：奇衡DK阿赖耶识系统】情绪值</t>
  </si>
  <si>
    <t>TF00</t>
  </si>
  <si>
    <t>5年国债连续</t>
  </si>
  <si>
    <t>AO00</t>
  </si>
  <si>
    <t>氧化铝连续</t>
  </si>
  <si>
    <t>AU00</t>
  </si>
  <si>
    <t>黄金连续</t>
  </si>
  <si>
    <t>L00</t>
  </si>
  <si>
    <t>塑料连续</t>
  </si>
  <si>
    <t>P00</t>
  </si>
  <si>
    <t>棕榈连续</t>
  </si>
  <si>
    <t>AP00</t>
  </si>
  <si>
    <t>苹果连续</t>
  </si>
  <si>
    <t>RS00</t>
  </si>
  <si>
    <t>菜籽连续</t>
  </si>
  <si>
    <t>IC00</t>
  </si>
  <si>
    <t>500股指连续</t>
  </si>
  <si>
    <t>IM00</t>
  </si>
  <si>
    <t>1000股指连续</t>
  </si>
  <si>
    <t>TS00</t>
  </si>
  <si>
    <t>2年国债连续</t>
  </si>
  <si>
    <t>BR00</t>
  </si>
  <si>
    <t>丁二烯橡胶连续</t>
  </si>
  <si>
    <t>AX00</t>
  </si>
  <si>
    <t>豆一连续</t>
  </si>
  <si>
    <t>RR00</t>
  </si>
  <si>
    <t>粳米连续</t>
  </si>
  <si>
    <t>LR00</t>
  </si>
  <si>
    <t>晚籼稻连续</t>
  </si>
  <si>
    <t>PK00</t>
  </si>
  <si>
    <t>花生连续</t>
  </si>
  <si>
    <t>RI00</t>
  </si>
  <si>
    <t>早籼稻连续</t>
  </si>
  <si>
    <t>ZC00</t>
  </si>
  <si>
    <t>动力煤连续</t>
  </si>
  <si>
    <t>AG00</t>
  </si>
  <si>
    <t>白银连续</t>
  </si>
  <si>
    <t>AL00</t>
  </si>
  <si>
    <t>沪铝连续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</si>
  <si>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</si>
  <si>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</si>
  <si>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</si>
  <si>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</si>
  <si>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</si>
  <si>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</si>
  <si>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</si>
  <si>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</si>
  <si>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</si>
  <si>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</si>
  <si>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</si>
  <si>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</si>
  <si>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</si>
  <si>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</si>
  <si>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</si>
  <si>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</si>
  <si>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</si>
  <si>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</si>
  <si>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</si>
  <si>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</si>
  <si>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</si>
  <si>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</si>
  <si>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</si>
  <si>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</si>
  <si>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</si>
  <si>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</si>
  <si>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</si>
  <si>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</si>
  <si>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</si>
  <si>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</si>
  <si>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</si>
  <si>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</si>
  <si>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</si>
  <si>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</si>
  <si>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</si>
  <si>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</si>
  <si>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</si>
  <si>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</si>
  <si>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</si>
  <si>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</si>
  <si>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</si>
  <si>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</si>
  <si>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</si>
  <si>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</si>
  <si>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</si>
  <si>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</si>
  <si>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</si>
  <si>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</si>
  <si>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</si>
  <si>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</si>
  <si>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</si>
  <si>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</si>
  <si>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</si>
  <si>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</si>
  <si>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</si>
  <si>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</si>
  <si>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</si>
  <si>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</si>
  <si>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</si>
  <si>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</si>
  <si>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LG00</t>
  </si>
  <si>
    <t>原木连续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</si>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</sst>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A3" sqref="A3:F23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6.5" spans="1:6">
      <c r="A3" s="33" t="str">
        <f>"880522"</f>
        <v>880522</v>
      </c>
      <c r="B3" s="33" t="s">
        <v>5</v>
      </c>
      <c r="C3" s="33" t="s">
        <v>6</v>
      </c>
      <c r="D3" s="33" t="str">
        <f>"880835"</f>
        <v>880835</v>
      </c>
      <c r="E3" s="33" t="s">
        <v>7</v>
      </c>
      <c r="F3" s="33" t="s">
        <v>8</v>
      </c>
    </row>
    <row r="4" ht="16.5" spans="1:6">
      <c r="A4" s="33" t="str">
        <f>"880529"</f>
        <v>880529</v>
      </c>
      <c r="B4" s="33" t="s">
        <v>9</v>
      </c>
      <c r="C4" s="33" t="s">
        <v>10</v>
      </c>
      <c r="D4" s="33" t="str">
        <f>"000015"</f>
        <v>000015</v>
      </c>
      <c r="E4" s="33" t="s">
        <v>11</v>
      </c>
      <c r="F4" s="33" t="s">
        <v>12</v>
      </c>
    </row>
    <row r="5" ht="16.5" spans="1:6">
      <c r="A5" s="33" t="str">
        <f>"880890"</f>
        <v>880890</v>
      </c>
      <c r="B5" s="33" t="s">
        <v>13</v>
      </c>
      <c r="C5" s="33" t="s">
        <v>14</v>
      </c>
      <c r="D5" s="33" t="str">
        <f>"000991"</f>
        <v>000991</v>
      </c>
      <c r="E5" s="33" t="s">
        <v>15</v>
      </c>
      <c r="F5" s="33" t="s">
        <v>16</v>
      </c>
    </row>
    <row r="6" ht="16.5" spans="1:6">
      <c r="A6" s="23"/>
      <c r="B6" s="23"/>
      <c r="C6" s="23"/>
      <c r="D6" s="33" t="str">
        <f>"880305"</f>
        <v>880305</v>
      </c>
      <c r="E6" s="33" t="s">
        <v>17</v>
      </c>
      <c r="F6" s="33" t="s">
        <v>18</v>
      </c>
    </row>
    <row r="7" ht="16.5" spans="1:6">
      <c r="A7" s="23"/>
      <c r="B7" s="23"/>
      <c r="C7" s="23"/>
      <c r="D7" s="33" t="str">
        <f>"880398"</f>
        <v>880398</v>
      </c>
      <c r="E7" s="33" t="s">
        <v>19</v>
      </c>
      <c r="F7" s="33" t="s">
        <v>20</v>
      </c>
    </row>
    <row r="8" ht="16.5" spans="1:6">
      <c r="A8" s="23"/>
      <c r="B8" s="23"/>
      <c r="C8" s="23"/>
      <c r="D8" s="33" t="str">
        <f>"880876"</f>
        <v>880876</v>
      </c>
      <c r="E8" s="33" t="s">
        <v>21</v>
      </c>
      <c r="F8" s="33" t="s">
        <v>22</v>
      </c>
    </row>
    <row r="9" ht="16.5" spans="1:6">
      <c r="A9" s="23"/>
      <c r="B9" s="23"/>
      <c r="C9" s="23"/>
      <c r="D9" s="33" t="str">
        <f>"880301"</f>
        <v>880301</v>
      </c>
      <c r="E9" s="33" t="s">
        <v>23</v>
      </c>
      <c r="F9" s="33" t="s">
        <v>24</v>
      </c>
    </row>
    <row r="10" ht="16.5" spans="1:6">
      <c r="A10" s="23"/>
      <c r="B10" s="23"/>
      <c r="C10" s="23"/>
      <c r="D10" s="33" t="str">
        <f>"880782"</f>
        <v>880782</v>
      </c>
      <c r="E10" s="33" t="s">
        <v>25</v>
      </c>
      <c r="F10" s="33" t="s">
        <v>26</v>
      </c>
    </row>
    <row r="11" ht="16.5" spans="1:6">
      <c r="A11" s="23"/>
      <c r="B11" s="23"/>
      <c r="C11" s="23"/>
      <c r="D11" s="33" t="str">
        <f>"880897"</f>
        <v>880897</v>
      </c>
      <c r="E11" s="33" t="s">
        <v>27</v>
      </c>
      <c r="F11" s="33" t="s">
        <v>28</v>
      </c>
    </row>
    <row r="12" ht="16.5" spans="1:6">
      <c r="A12" s="23"/>
      <c r="B12" s="23"/>
      <c r="C12" s="23"/>
      <c r="D12" s="33" t="str">
        <f>"880360"</f>
        <v>880360</v>
      </c>
      <c r="E12" s="33" t="s">
        <v>29</v>
      </c>
      <c r="F12" s="33" t="s">
        <v>30</v>
      </c>
    </row>
    <row r="13" ht="17.25" spans="1:6">
      <c r="A13" s="34"/>
      <c r="B13" s="34"/>
      <c r="C13" s="34"/>
      <c r="D13" s="33" t="str">
        <f>"880552"</f>
        <v>880552</v>
      </c>
      <c r="E13" s="33" t="s">
        <v>31</v>
      </c>
      <c r="F13" s="33" t="s">
        <v>32</v>
      </c>
    </row>
    <row r="14" ht="17.25" spans="1:6">
      <c r="A14" s="34"/>
      <c r="B14" s="34"/>
      <c r="C14" s="34"/>
      <c r="D14" s="33" t="str">
        <f>"880807"</f>
        <v>880807</v>
      </c>
      <c r="E14" s="33" t="s">
        <v>33</v>
      </c>
      <c r="F14" s="33" t="s">
        <v>34</v>
      </c>
    </row>
    <row r="15" ht="17.25" spans="1:6">
      <c r="A15" s="34"/>
      <c r="B15" s="34"/>
      <c r="C15" s="34"/>
      <c r="D15" s="33" t="str">
        <f>"880936"</f>
        <v>880936</v>
      </c>
      <c r="E15" s="33" t="s">
        <v>35</v>
      </c>
      <c r="F15" s="33" t="s">
        <v>36</v>
      </c>
    </row>
    <row r="16" ht="17.25" spans="1:6">
      <c r="A16" s="34"/>
      <c r="B16" s="34"/>
      <c r="C16" s="34"/>
      <c r="D16" s="33" t="str">
        <f>"880367"</f>
        <v>880367</v>
      </c>
      <c r="E16" s="33" t="s">
        <v>37</v>
      </c>
      <c r="F16" s="33" t="s">
        <v>38</v>
      </c>
    </row>
    <row r="17" ht="17.25" spans="1:6">
      <c r="A17" s="34"/>
      <c r="B17" s="34"/>
      <c r="C17" s="34"/>
      <c r="D17" s="33" t="str">
        <f>"880523"</f>
        <v>880523</v>
      </c>
      <c r="E17" s="33" t="s">
        <v>39</v>
      </c>
      <c r="F17" s="33" t="s">
        <v>40</v>
      </c>
    </row>
    <row r="18" ht="17.25" spans="1:6">
      <c r="A18" s="34"/>
      <c r="B18" s="34"/>
      <c r="C18" s="34"/>
      <c r="D18" s="33" t="str">
        <f>"880764"</f>
        <v>880764</v>
      </c>
      <c r="E18" s="33" t="s">
        <v>41</v>
      </c>
      <c r="F18" s="33" t="s">
        <v>42</v>
      </c>
    </row>
    <row r="19" ht="17.25" spans="1:6">
      <c r="A19" s="34"/>
      <c r="B19" s="34"/>
      <c r="C19" s="34"/>
      <c r="D19" s="33" t="str">
        <f>"000683"</f>
        <v>000683</v>
      </c>
      <c r="E19" s="33" t="s">
        <v>43</v>
      </c>
      <c r="F19" s="33" t="s">
        <v>14</v>
      </c>
    </row>
    <row r="20" ht="17.25" spans="1:6">
      <c r="A20" s="34"/>
      <c r="B20" s="34"/>
      <c r="C20" s="34"/>
      <c r="D20" s="33" t="str">
        <f>"399438"</f>
        <v>399438</v>
      </c>
      <c r="E20" s="33" t="s">
        <v>44</v>
      </c>
      <c r="F20" s="33" t="s">
        <v>14</v>
      </c>
    </row>
    <row r="21" ht="17.25" spans="1:6">
      <c r="A21" s="34"/>
      <c r="B21" s="34"/>
      <c r="C21" s="34"/>
      <c r="D21" s="33" t="str">
        <f>"399319"</f>
        <v>399319</v>
      </c>
      <c r="E21" s="33" t="s">
        <v>45</v>
      </c>
      <c r="F21" s="33" t="s">
        <v>14</v>
      </c>
    </row>
    <row r="22" ht="17.25" spans="1:6">
      <c r="A22" s="34"/>
      <c r="B22" s="34"/>
      <c r="C22" s="34"/>
      <c r="D22" s="33" t="str">
        <f>"399275"</f>
        <v>399275</v>
      </c>
      <c r="E22" s="33" t="s">
        <v>46</v>
      </c>
      <c r="F22" s="33" t="s">
        <v>14</v>
      </c>
    </row>
    <row r="23" ht="17.25" spans="1:6">
      <c r="A23" s="34"/>
      <c r="B23" s="34"/>
      <c r="C23" s="34"/>
      <c r="D23" s="33" t="str">
        <f>"880843"</f>
        <v>880843</v>
      </c>
      <c r="E23" s="33" t="s">
        <v>47</v>
      </c>
      <c r="F23" s="33" t="s">
        <v>14</v>
      </c>
    </row>
    <row r="24" ht="17.25" spans="1:6">
      <c r="A24" s="34"/>
      <c r="B24" s="34"/>
      <c r="C24" s="34"/>
      <c r="D24" s="23"/>
      <c r="E24" s="23"/>
      <c r="F24" s="23"/>
    </row>
    <row r="25" ht="17.25" spans="1:6">
      <c r="A25" s="34"/>
      <c r="B25" s="34"/>
      <c r="C25" s="34"/>
      <c r="D25" s="23"/>
      <c r="E25" s="23"/>
      <c r="F25" s="23"/>
    </row>
    <row r="26" ht="17.25" spans="1:6">
      <c r="A26" s="34"/>
      <c r="B26" s="34"/>
      <c r="C26" s="34"/>
      <c r="D26" s="23"/>
      <c r="E26" s="23"/>
      <c r="F26" s="23"/>
    </row>
    <row r="27" ht="17.25" spans="1:6">
      <c r="A27" s="34"/>
      <c r="B27" s="34"/>
      <c r="C27" s="34"/>
      <c r="D27" s="23"/>
      <c r="E27" s="23"/>
      <c r="F27" s="23"/>
    </row>
    <row r="28" ht="17.25" spans="1:6">
      <c r="A28" s="34"/>
      <c r="B28" s="34"/>
      <c r="C28" s="34"/>
      <c r="D28" s="23"/>
      <c r="E28" s="23"/>
      <c r="F28" s="23"/>
    </row>
    <row r="29" ht="17.25" spans="1:6">
      <c r="A29" s="34"/>
      <c r="B29" s="34"/>
      <c r="C29" s="34"/>
      <c r="D29" s="23"/>
      <c r="E29" s="23"/>
      <c r="F29" s="23"/>
    </row>
    <row r="30" ht="17.25" spans="1:6">
      <c r="A30" s="34"/>
      <c r="B30" s="34"/>
      <c r="C30" s="34"/>
      <c r="D30" s="23"/>
      <c r="E30" s="23"/>
      <c r="F30" s="23"/>
    </row>
    <row r="31" ht="17.25" spans="1:6">
      <c r="A31" s="34"/>
      <c r="B31" s="34"/>
      <c r="C31" s="34"/>
      <c r="D31" s="23"/>
      <c r="E31" s="23"/>
      <c r="F31" s="23"/>
    </row>
    <row r="32" ht="17.25" spans="1:6">
      <c r="A32" s="34"/>
      <c r="B32" s="34"/>
      <c r="C32" s="34"/>
      <c r="D32" s="23"/>
      <c r="E32" s="23"/>
      <c r="F32" s="23"/>
    </row>
    <row r="33" ht="17.25" spans="1:6">
      <c r="A33" s="34"/>
      <c r="B33" s="34"/>
      <c r="C33" s="34"/>
      <c r="D33" s="23"/>
      <c r="E33" s="23"/>
      <c r="F33" s="23"/>
    </row>
    <row r="34" ht="17.25" spans="1:6">
      <c r="A34" s="34"/>
      <c r="B34" s="34"/>
      <c r="C34" s="34"/>
      <c r="D34" s="23"/>
      <c r="E34" s="23"/>
      <c r="F34" s="23"/>
    </row>
    <row r="35" ht="17.25" spans="1:6">
      <c r="A35" s="34"/>
      <c r="B35" s="34"/>
      <c r="C35" s="34"/>
      <c r="D35" s="23"/>
      <c r="E35" s="23"/>
      <c r="F35" s="23"/>
    </row>
    <row r="36" ht="17.25" spans="1:6">
      <c r="A36" s="34"/>
      <c r="B36" s="34"/>
      <c r="C36" s="34"/>
      <c r="D36" s="23"/>
      <c r="E36" s="23"/>
      <c r="F36" s="23"/>
    </row>
    <row r="37" ht="17.25" spans="1:6">
      <c r="A37" s="34"/>
      <c r="B37" s="34"/>
      <c r="C37" s="34"/>
      <c r="D37" s="23"/>
      <c r="E37" s="23"/>
      <c r="F37" s="23"/>
    </row>
    <row r="38" ht="17.25" spans="1:6">
      <c r="A38" s="34"/>
      <c r="B38" s="34"/>
      <c r="C38" s="34"/>
      <c r="D38" s="23"/>
      <c r="E38" s="23"/>
      <c r="F38" s="23"/>
    </row>
    <row r="39" ht="17.25" spans="1:6">
      <c r="A39" s="34"/>
      <c r="B39" s="34"/>
      <c r="C39" s="34"/>
      <c r="D39" s="23"/>
      <c r="E39" s="23"/>
      <c r="F39" s="23"/>
    </row>
    <row r="40" ht="17.25" spans="1:6">
      <c r="A40" s="34"/>
      <c r="B40" s="34"/>
      <c r="C40" s="34"/>
      <c r="D40" s="23"/>
      <c r="E40" s="23"/>
      <c r="F40" s="23"/>
    </row>
    <row r="41" ht="17.25" spans="1:6">
      <c r="A41" s="34"/>
      <c r="B41" s="34"/>
      <c r="C41" s="34"/>
      <c r="D41" s="23"/>
      <c r="E41" s="23"/>
      <c r="F41" s="23"/>
    </row>
    <row r="42" ht="17.25" spans="1:6">
      <c r="A42" s="34"/>
      <c r="B42" s="34"/>
      <c r="C42" s="34"/>
      <c r="D42" s="23"/>
      <c r="E42" s="23"/>
      <c r="F42" s="23"/>
    </row>
    <row r="43" ht="17.25" spans="1:6">
      <c r="A43" s="34"/>
      <c r="B43" s="34"/>
      <c r="C43" s="34"/>
      <c r="D43" s="34"/>
      <c r="E43" s="34"/>
      <c r="F43" s="34"/>
    </row>
    <row r="44" ht="17.25" spans="1:6">
      <c r="A44" s="34"/>
      <c r="B44" s="34"/>
      <c r="C44" s="34"/>
      <c r="D44" s="34"/>
      <c r="E44" s="34"/>
      <c r="F44" s="34"/>
    </row>
    <row r="45" ht="17.25" spans="1:6">
      <c r="A45" s="34"/>
      <c r="B45" s="34"/>
      <c r="C45" s="34"/>
      <c r="D45" s="34"/>
      <c r="E45" s="34"/>
      <c r="F45" s="34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23"/>
      <c r="E48" s="23"/>
      <c r="F48" s="23"/>
    </row>
    <row r="49" ht="16.5" spans="1:6">
      <c r="A49" s="23"/>
      <c r="B49" s="23"/>
      <c r="C49" s="23"/>
      <c r="D49" s="23"/>
      <c r="E49" s="23"/>
      <c r="F49" s="23"/>
    </row>
    <row r="50" ht="16.5" spans="1:6">
      <c r="A50" s="23"/>
      <c r="B50" s="23"/>
      <c r="C50" s="23"/>
      <c r="D50" s="23"/>
      <c r="E50" s="23"/>
      <c r="F50" s="23"/>
    </row>
    <row r="51" ht="16.5" spans="1:6">
      <c r="A51" s="23"/>
      <c r="B51" s="23"/>
      <c r="C51" s="23"/>
      <c r="D51" s="23"/>
      <c r="E51" s="23"/>
      <c r="F51" s="23"/>
    </row>
    <row r="52" ht="16.5" spans="1:6">
      <c r="A52" s="23"/>
      <c r="B52" s="23"/>
      <c r="C52" s="23"/>
      <c r="D52" s="23"/>
      <c r="E52" s="23"/>
      <c r="F52" s="23"/>
    </row>
    <row r="53" ht="16.5" spans="1:6">
      <c r="A53" s="23"/>
      <c r="B53" s="23"/>
      <c r="C53" s="23"/>
      <c r="D53" s="23"/>
      <c r="E53" s="23"/>
      <c r="F53" s="23"/>
    </row>
    <row r="54" ht="16.5" spans="1:6">
      <c r="A54" s="23"/>
      <c r="B54" s="23"/>
      <c r="C54" s="23"/>
      <c r="D54" s="23"/>
      <c r="E54" s="23"/>
      <c r="F54" s="23"/>
    </row>
    <row r="55" ht="16.5" spans="1:6">
      <c r="A55" s="23"/>
      <c r="B55" s="23"/>
      <c r="C55" s="23"/>
      <c r="D55" s="23"/>
      <c r="E55" s="23"/>
      <c r="F55" s="23"/>
    </row>
    <row r="56" ht="16.5" spans="1:6">
      <c r="A56" s="23"/>
      <c r="B56" s="23"/>
      <c r="C56" s="23"/>
      <c r="D56" s="23"/>
      <c r="E56" s="23"/>
      <c r="F56" s="23"/>
    </row>
    <row r="57" ht="16.5" spans="1:6">
      <c r="A57" s="23"/>
      <c r="B57" s="23"/>
      <c r="C57" s="23"/>
      <c r="D57" s="23"/>
      <c r="E57" s="23"/>
      <c r="F57" s="23"/>
    </row>
    <row r="58" ht="16.5" spans="1:6">
      <c r="A58" s="23"/>
      <c r="B58" s="23"/>
      <c r="C58" s="23"/>
      <c r="D58" s="23"/>
      <c r="E58" s="23"/>
      <c r="F58" s="23"/>
    </row>
    <row r="59" ht="16.5" spans="1:6">
      <c r="A59" s="23"/>
      <c r="B59" s="23"/>
      <c r="C59" s="23"/>
      <c r="D59" s="23"/>
      <c r="E59" s="23"/>
      <c r="F59" s="23"/>
    </row>
    <row r="60" ht="16.5" spans="1:6">
      <c r="A60" s="23"/>
      <c r="B60" s="23"/>
      <c r="C60" s="23"/>
      <c r="D60" s="23"/>
      <c r="E60" s="23"/>
      <c r="F60" s="23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3">
      <c r="A127" s="23"/>
      <c r="B127" s="23"/>
      <c r="C127" s="23"/>
    </row>
    <row r="128" ht="16.5" spans="1:3">
      <c r="A128" s="23"/>
      <c r="B128" s="23"/>
      <c r="C128" s="23"/>
    </row>
    <row r="129" ht="16.5" spans="1:3">
      <c r="A129" s="23"/>
      <c r="B129" s="23"/>
      <c r="C129" s="23"/>
    </row>
    <row r="130" ht="16.5" spans="1:3">
      <c r="A130" s="23"/>
      <c r="B130" s="23"/>
      <c r="C130" s="23"/>
    </row>
    <row r="131" ht="16.5" spans="1:3">
      <c r="A131" s="23"/>
      <c r="B131" s="23"/>
      <c r="C131" s="23"/>
    </row>
    <row r="132" ht="16.5" spans="1:3">
      <c r="A132" s="23"/>
      <c r="B132" s="23"/>
      <c r="C132" s="23"/>
    </row>
    <row r="133" ht="16.5" spans="1:3">
      <c r="A133" s="23"/>
      <c r="B133" s="23"/>
      <c r="C133" s="23"/>
    </row>
    <row r="134" ht="16.5" spans="1:3">
      <c r="A134" s="23"/>
      <c r="B134" s="23"/>
      <c r="C134" s="23"/>
    </row>
    <row r="135" ht="16.5" spans="1:3">
      <c r="A135" s="23"/>
      <c r="B135" s="23"/>
      <c r="C135" s="23"/>
    </row>
    <row r="136" ht="16.5" spans="1:3">
      <c r="A136" s="23"/>
      <c r="B136" s="23"/>
      <c r="C136" s="23"/>
    </row>
    <row r="137" ht="16.5" spans="1:3">
      <c r="A137" s="23"/>
      <c r="B137" s="23"/>
      <c r="C137" s="23"/>
    </row>
    <row r="138" ht="16.5" spans="1:3">
      <c r="A138" s="23"/>
      <c r="B138" s="23"/>
      <c r="C138" s="23"/>
    </row>
    <row r="139" ht="16.5" spans="1:3">
      <c r="A139" s="23"/>
      <c r="B139" s="23"/>
      <c r="C139" s="23"/>
    </row>
    <row r="140" ht="16.5" spans="1:3">
      <c r="A140" s="23"/>
      <c r="B140" s="23"/>
      <c r="C140" s="23"/>
    </row>
    <row r="141" ht="16.5" spans="1:3">
      <c r="A141" s="23"/>
      <c r="B141" s="23"/>
      <c r="C141" s="23"/>
    </row>
    <row r="142" ht="16.5" spans="1:3">
      <c r="A142" s="23"/>
      <c r="B142" s="23"/>
      <c r="C142" s="23"/>
    </row>
    <row r="143" ht="16.5" spans="1:3">
      <c r="A143" s="23"/>
      <c r="B143" s="23"/>
      <c r="C143" s="23"/>
    </row>
    <row r="144" ht="16.5" spans="1:3">
      <c r="A144" s="23"/>
      <c r="B144" s="23"/>
      <c r="C144" s="23"/>
    </row>
    <row r="145" ht="16.5" spans="1:3">
      <c r="A145" s="23"/>
      <c r="B145" s="23"/>
      <c r="C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  <row r="152" ht="16.5" spans="1:3">
      <c r="A152" s="23"/>
      <c r="B152" s="23"/>
      <c r="C152" s="23"/>
    </row>
    <row r="153" ht="16.5" spans="1:3">
      <c r="A153" s="23"/>
      <c r="B153" s="23"/>
      <c r="C153" s="23"/>
    </row>
    <row r="154" ht="16.5" spans="1:3">
      <c r="A154" s="23"/>
      <c r="B154" s="23"/>
      <c r="C154" s="23"/>
    </row>
    <row r="155" ht="16.5" spans="1:3">
      <c r="A155" s="23"/>
      <c r="B155" s="23"/>
      <c r="C155" s="23"/>
    </row>
    <row r="156" ht="16.5" spans="1:3">
      <c r="A156" s="23"/>
      <c r="B156" s="23"/>
      <c r="C156" s="23"/>
    </row>
    <row r="157" ht="16.5" spans="1:3">
      <c r="A157" s="23"/>
      <c r="B157" s="23"/>
      <c r="C157" s="23"/>
    </row>
    <row r="158" ht="16.5" spans="1:3">
      <c r="A158" s="23"/>
      <c r="B158" s="23"/>
      <c r="C158" s="23"/>
    </row>
    <row r="159" ht="16.5" spans="1:3">
      <c r="A159" s="23"/>
      <c r="B159" s="23"/>
      <c r="C159" s="23"/>
    </row>
    <row r="160" ht="16.5" spans="1:3">
      <c r="A160" s="23"/>
      <c r="B160" s="23"/>
      <c r="C160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256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48</v>
      </c>
      <c r="B1" s="2"/>
      <c r="C1" s="2"/>
      <c r="D1" s="2"/>
      <c r="E1" s="2"/>
      <c r="F1" s="2"/>
      <c r="G1" s="2"/>
      <c r="H1" s="2"/>
      <c r="I1" s="2"/>
      <c r="J1" s="19"/>
      <c r="K1" s="1" t="s">
        <v>49</v>
      </c>
      <c r="L1" s="1"/>
      <c r="M1" s="1"/>
      <c r="N1" s="1"/>
      <c r="O1" s="1"/>
      <c r="P1" s="1"/>
      <c r="Q1" s="1"/>
      <c r="R1" s="1"/>
    </row>
    <row r="2" ht="22.5" spans="1:18">
      <c r="A2" s="3" t="s">
        <v>50</v>
      </c>
      <c r="B2" s="4" t="s">
        <v>51</v>
      </c>
      <c r="C2" s="4" t="s">
        <v>52</v>
      </c>
      <c r="D2" s="4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20" t="s">
        <v>59</v>
      </c>
      <c r="K2" s="12" t="s">
        <v>60</v>
      </c>
      <c r="L2" s="12" t="s">
        <v>61</v>
      </c>
      <c r="M2" s="12" t="s">
        <v>62</v>
      </c>
      <c r="N2" s="12" t="s">
        <v>63</v>
      </c>
      <c r="O2" s="12" t="s">
        <v>64</v>
      </c>
      <c r="P2" s="12" t="s">
        <v>65</v>
      </c>
      <c r="Q2" s="12" t="s">
        <v>66</v>
      </c>
      <c r="R2" s="12" t="s">
        <v>67</v>
      </c>
    </row>
    <row r="3" ht="16.5" spans="1:18">
      <c r="A3" s="16">
        <v>93</v>
      </c>
      <c r="B3" s="16" t="s">
        <v>68</v>
      </c>
      <c r="C3" s="16">
        <v>8963.438</v>
      </c>
      <c r="D3" s="16">
        <v>11567.329</v>
      </c>
      <c r="E3" s="16">
        <v>1</v>
      </c>
      <c r="F3" s="17">
        <v>0</v>
      </c>
      <c r="G3" s="17">
        <v>0</v>
      </c>
      <c r="H3" s="17">
        <v>1</v>
      </c>
      <c r="I3" s="17">
        <v>0.028</v>
      </c>
      <c r="J3" s="17">
        <v>22.532</v>
      </c>
      <c r="K3" s="21">
        <v>4</v>
      </c>
      <c r="L3" s="21">
        <v>0</v>
      </c>
      <c r="M3" s="21">
        <v>0</v>
      </c>
      <c r="N3" s="21">
        <v>0</v>
      </c>
      <c r="O3" s="21">
        <v>0</v>
      </c>
      <c r="P3" s="21">
        <v>0.843</v>
      </c>
      <c r="Q3" s="21">
        <v>0</v>
      </c>
      <c r="R3" s="21">
        <v>0</v>
      </c>
    </row>
    <row r="4" ht="16.5" spans="1:18">
      <c r="A4" s="16">
        <v>904</v>
      </c>
      <c r="B4" s="16" t="s">
        <v>69</v>
      </c>
      <c r="C4" s="16">
        <v>3564.74</v>
      </c>
      <c r="D4" s="16">
        <v>4692.762</v>
      </c>
      <c r="E4" s="16">
        <v>1</v>
      </c>
      <c r="F4" s="17">
        <v>0</v>
      </c>
      <c r="G4" s="17">
        <v>0</v>
      </c>
      <c r="H4" s="17">
        <v>1</v>
      </c>
      <c r="I4" s="17">
        <v>0.073</v>
      </c>
      <c r="J4" s="17">
        <v>24.093</v>
      </c>
      <c r="K4" s="21">
        <v>4</v>
      </c>
      <c r="L4" s="21">
        <v>0</v>
      </c>
      <c r="M4" s="21">
        <v>0</v>
      </c>
      <c r="N4" s="21">
        <v>0</v>
      </c>
      <c r="O4" s="21">
        <v>0</v>
      </c>
      <c r="P4" s="21">
        <v>0.889</v>
      </c>
      <c r="Q4" s="21">
        <v>0</v>
      </c>
      <c r="R4" s="21">
        <v>0</v>
      </c>
    </row>
    <row r="5" ht="16.5" spans="1:18">
      <c r="A5" s="16">
        <v>399005</v>
      </c>
      <c r="B5" s="16" t="s">
        <v>70</v>
      </c>
      <c r="C5" s="16">
        <v>5110.076</v>
      </c>
      <c r="D5" s="16">
        <v>6634.637</v>
      </c>
      <c r="E5" s="16">
        <v>1</v>
      </c>
      <c r="F5" s="17">
        <v>0</v>
      </c>
      <c r="G5" s="17">
        <v>0</v>
      </c>
      <c r="H5" s="17">
        <v>1</v>
      </c>
      <c r="I5" s="17">
        <v>0.189</v>
      </c>
      <c r="J5" s="17">
        <v>23.124</v>
      </c>
      <c r="K5" s="21">
        <v>4</v>
      </c>
      <c r="L5" s="21">
        <v>0</v>
      </c>
      <c r="M5" s="21">
        <v>0</v>
      </c>
      <c r="N5" s="21">
        <v>0</v>
      </c>
      <c r="O5" s="21">
        <v>0</v>
      </c>
      <c r="P5" s="21">
        <v>0.257</v>
      </c>
      <c r="Q5" s="21">
        <v>0</v>
      </c>
      <c r="R5" s="21">
        <v>0</v>
      </c>
    </row>
    <row r="6" ht="16.5" spans="1:18">
      <c r="A6" s="16">
        <v>399006</v>
      </c>
      <c r="B6" s="16" t="s">
        <v>71</v>
      </c>
      <c r="C6" s="16">
        <v>1512.359</v>
      </c>
      <c r="D6" s="16">
        <v>2261.104</v>
      </c>
      <c r="E6" s="16">
        <v>1</v>
      </c>
      <c r="F6" s="17">
        <v>0</v>
      </c>
      <c r="G6" s="17">
        <v>0</v>
      </c>
      <c r="H6" s="17">
        <v>1</v>
      </c>
      <c r="I6" s="17">
        <v>0.21</v>
      </c>
      <c r="J6" s="17">
        <v>33.255</v>
      </c>
      <c r="K6" s="21">
        <v>4</v>
      </c>
      <c r="L6" s="21">
        <v>0</v>
      </c>
      <c r="M6" s="21">
        <v>0</v>
      </c>
      <c r="N6" s="21">
        <v>0</v>
      </c>
      <c r="O6" s="21">
        <v>0</v>
      </c>
      <c r="P6" s="21">
        <v>1.306</v>
      </c>
      <c r="Q6" s="21">
        <v>0</v>
      </c>
      <c r="R6" s="21">
        <v>0</v>
      </c>
    </row>
    <row r="7" ht="16.5" spans="1:18">
      <c r="A7" s="16">
        <v>399346</v>
      </c>
      <c r="B7" s="16" t="s">
        <v>72</v>
      </c>
      <c r="C7" s="16">
        <v>2278.161</v>
      </c>
      <c r="D7" s="16">
        <v>3198.003</v>
      </c>
      <c r="E7" s="16">
        <v>1</v>
      </c>
      <c r="F7" s="17">
        <v>0</v>
      </c>
      <c r="G7" s="17">
        <v>0</v>
      </c>
      <c r="H7" s="17">
        <v>1</v>
      </c>
      <c r="I7" s="17">
        <v>0.168</v>
      </c>
      <c r="J7" s="17">
        <v>28.883</v>
      </c>
      <c r="K7" s="21">
        <v>4</v>
      </c>
      <c r="L7" s="21">
        <v>0</v>
      </c>
      <c r="M7" s="21">
        <v>0</v>
      </c>
      <c r="N7" s="21">
        <v>0</v>
      </c>
      <c r="O7" s="21">
        <v>0</v>
      </c>
      <c r="P7" s="21">
        <v>1.102</v>
      </c>
      <c r="Q7" s="21">
        <v>0</v>
      </c>
      <c r="R7" s="21">
        <v>0</v>
      </c>
    </row>
    <row r="8" ht="16.5" spans="1:18">
      <c r="A8" s="16">
        <v>399606</v>
      </c>
      <c r="B8" s="16" t="s">
        <v>73</v>
      </c>
      <c r="C8" s="16">
        <v>1651.202</v>
      </c>
      <c r="D8" s="16">
        <v>2470.262</v>
      </c>
      <c r="E8" s="16">
        <v>1</v>
      </c>
      <c r="F8" s="17">
        <v>0</v>
      </c>
      <c r="G8" s="17">
        <v>0</v>
      </c>
      <c r="H8" s="17">
        <v>1</v>
      </c>
      <c r="I8" s="17">
        <v>0.343</v>
      </c>
      <c r="J8" s="17">
        <v>33.386</v>
      </c>
      <c r="K8" s="21">
        <v>3</v>
      </c>
      <c r="L8" s="21">
        <v>0</v>
      </c>
      <c r="M8" s="21">
        <v>1</v>
      </c>
      <c r="N8" s="21">
        <v>-1</v>
      </c>
      <c r="O8" s="21">
        <v>0</v>
      </c>
      <c r="P8" s="21">
        <v>-0.759</v>
      </c>
      <c r="Q8" s="21">
        <v>0</v>
      </c>
      <c r="R8" s="21">
        <v>0</v>
      </c>
    </row>
    <row r="9" ht="16.5" spans="1:18">
      <c r="A9" s="16">
        <v>399665</v>
      </c>
      <c r="B9" s="16" t="s">
        <v>74</v>
      </c>
      <c r="C9" s="16">
        <v>1478.862</v>
      </c>
      <c r="D9" s="16">
        <v>1951.823</v>
      </c>
      <c r="E9" s="16">
        <v>1</v>
      </c>
      <c r="F9" s="17">
        <v>0</v>
      </c>
      <c r="G9" s="17">
        <v>0</v>
      </c>
      <c r="H9" s="17">
        <v>1</v>
      </c>
      <c r="I9" s="17">
        <v>0.099</v>
      </c>
      <c r="J9" s="17">
        <v>24.307</v>
      </c>
      <c r="K9" s="21">
        <v>4</v>
      </c>
      <c r="L9" s="21">
        <v>0</v>
      </c>
      <c r="M9" s="21">
        <v>0</v>
      </c>
      <c r="N9" s="21">
        <v>0</v>
      </c>
      <c r="O9" s="21">
        <v>0</v>
      </c>
      <c r="P9" s="21">
        <v>-2.5</v>
      </c>
      <c r="Q9" s="21">
        <v>0</v>
      </c>
      <c r="R9" s="21">
        <v>1</v>
      </c>
    </row>
    <row r="10" ht="16.5" spans="1:18">
      <c r="A10" s="16">
        <v>399667</v>
      </c>
      <c r="B10" s="16" t="s">
        <v>75</v>
      </c>
      <c r="C10" s="16">
        <v>2263.878</v>
      </c>
      <c r="D10" s="16">
        <v>3415.512</v>
      </c>
      <c r="E10" s="16">
        <v>1</v>
      </c>
      <c r="F10" s="17">
        <v>0</v>
      </c>
      <c r="G10" s="17">
        <v>0</v>
      </c>
      <c r="H10" s="17">
        <v>1</v>
      </c>
      <c r="I10" s="17">
        <v>0.341</v>
      </c>
      <c r="J10" s="17">
        <v>33.944</v>
      </c>
      <c r="K10" s="21">
        <v>4</v>
      </c>
      <c r="L10" s="21">
        <v>0</v>
      </c>
      <c r="M10" s="21">
        <v>0</v>
      </c>
      <c r="N10" s="21">
        <v>0</v>
      </c>
      <c r="O10" s="21">
        <v>0</v>
      </c>
      <c r="P10" s="21">
        <v>0.043</v>
      </c>
      <c r="Q10" s="21">
        <v>0</v>
      </c>
      <c r="R10" s="21">
        <v>0</v>
      </c>
    </row>
    <row r="11" ht="16.5" spans="1:18">
      <c r="A11" s="16">
        <v>399670</v>
      </c>
      <c r="B11" s="16" t="s">
        <v>76</v>
      </c>
      <c r="C11" s="16">
        <v>2477.507</v>
      </c>
      <c r="D11" s="16">
        <v>3396.855</v>
      </c>
      <c r="E11" s="16">
        <v>1</v>
      </c>
      <c r="F11" s="17">
        <v>0</v>
      </c>
      <c r="G11" s="17">
        <v>0</v>
      </c>
      <c r="H11" s="17">
        <v>1</v>
      </c>
      <c r="I11" s="17">
        <v>0.399</v>
      </c>
      <c r="J11" s="17">
        <v>27.355</v>
      </c>
      <c r="K11" s="21">
        <v>4</v>
      </c>
      <c r="L11" s="21">
        <v>0</v>
      </c>
      <c r="M11" s="21">
        <v>0</v>
      </c>
      <c r="N11" s="21">
        <v>0</v>
      </c>
      <c r="O11" s="21">
        <v>0</v>
      </c>
      <c r="P11" s="21">
        <v>1.211</v>
      </c>
      <c r="Q11" s="21">
        <v>0</v>
      </c>
      <c r="R11" s="21">
        <v>0</v>
      </c>
    </row>
    <row r="12" ht="16.5" spans="1:18">
      <c r="A12" s="18">
        <v>3</v>
      </c>
      <c r="B12" s="18" t="s">
        <v>77</v>
      </c>
      <c r="C12" s="18">
        <v>226.572</v>
      </c>
      <c r="D12" s="18">
        <v>273.859</v>
      </c>
      <c r="E12" s="18">
        <v>0</v>
      </c>
      <c r="F12" s="18">
        <v>0</v>
      </c>
      <c r="G12" s="18">
        <v>0</v>
      </c>
      <c r="H12" s="18">
        <v>1</v>
      </c>
      <c r="I12" s="17">
        <v>2.138</v>
      </c>
      <c r="J12" s="17">
        <v>19.036</v>
      </c>
      <c r="K12" s="21">
        <v>4</v>
      </c>
      <c r="L12" s="21">
        <v>0</v>
      </c>
      <c r="M12" s="21">
        <v>0</v>
      </c>
      <c r="N12" s="21">
        <v>0</v>
      </c>
      <c r="O12" s="21">
        <v>0</v>
      </c>
      <c r="P12" s="21">
        <v>-1.085</v>
      </c>
      <c r="Q12" s="21">
        <v>0</v>
      </c>
      <c r="R12" s="21">
        <v>0</v>
      </c>
    </row>
    <row r="13" ht="16.5" spans="1:18">
      <c r="A13" s="18">
        <v>5</v>
      </c>
      <c r="B13" s="18" t="s">
        <v>78</v>
      </c>
      <c r="C13" s="18">
        <v>2039.043</v>
      </c>
      <c r="D13" s="18">
        <v>2601.358</v>
      </c>
      <c r="E13" s="18">
        <v>0</v>
      </c>
      <c r="F13" s="18">
        <v>0</v>
      </c>
      <c r="G13" s="18">
        <v>0</v>
      </c>
      <c r="H13" s="18">
        <v>1</v>
      </c>
      <c r="I13" s="17">
        <v>1.034</v>
      </c>
      <c r="J13" s="17">
        <v>22.426</v>
      </c>
      <c r="K13" s="21">
        <v>4</v>
      </c>
      <c r="L13" s="21">
        <v>0</v>
      </c>
      <c r="M13" s="21">
        <v>0</v>
      </c>
      <c r="N13" s="21">
        <v>0</v>
      </c>
      <c r="O13" s="21">
        <v>0</v>
      </c>
      <c r="P13" s="21">
        <v>0.991</v>
      </c>
      <c r="Q13" s="21">
        <v>0</v>
      </c>
      <c r="R13" s="21">
        <v>0</v>
      </c>
    </row>
    <row r="14" ht="16.5" spans="1:18">
      <c r="A14" s="18">
        <v>12</v>
      </c>
      <c r="B14" s="18" t="s">
        <v>79</v>
      </c>
      <c r="C14" s="18">
        <v>214.684</v>
      </c>
      <c r="D14" s="18">
        <v>217.991</v>
      </c>
      <c r="E14" s="18">
        <v>0</v>
      </c>
      <c r="F14" s="18">
        <v>0</v>
      </c>
      <c r="G14" s="18">
        <v>0</v>
      </c>
      <c r="H14" s="18">
        <v>1</v>
      </c>
      <c r="I14" s="17">
        <v>0.416</v>
      </c>
      <c r="J14" s="17">
        <v>1.927</v>
      </c>
      <c r="K14" s="21">
        <v>4</v>
      </c>
      <c r="L14" s="21">
        <v>1</v>
      </c>
      <c r="M14" s="21">
        <v>-1</v>
      </c>
      <c r="N14" s="21">
        <v>1</v>
      </c>
      <c r="O14" s="21">
        <v>0</v>
      </c>
      <c r="P14" s="21">
        <v>0.021</v>
      </c>
      <c r="Q14" s="21">
        <v>0</v>
      </c>
      <c r="R14" s="21">
        <v>0</v>
      </c>
    </row>
    <row r="15" ht="16.5" spans="1:18">
      <c r="A15" s="18">
        <v>13</v>
      </c>
      <c r="B15" s="18" t="s">
        <v>80</v>
      </c>
      <c r="C15" s="18">
        <v>288.509</v>
      </c>
      <c r="D15" s="18">
        <v>291.093</v>
      </c>
      <c r="E15" s="18">
        <v>0</v>
      </c>
      <c r="F15" s="18">
        <v>0</v>
      </c>
      <c r="G15" s="18">
        <v>0</v>
      </c>
      <c r="H15" s="18">
        <v>1</v>
      </c>
      <c r="I15" s="17">
        <v>0.338</v>
      </c>
      <c r="J15" s="17">
        <v>1.223</v>
      </c>
      <c r="K15" s="21">
        <v>2</v>
      </c>
      <c r="L15" s="21">
        <v>2</v>
      </c>
      <c r="M15" s="21">
        <v>0</v>
      </c>
      <c r="N15" s="21">
        <v>0</v>
      </c>
      <c r="O15" s="21">
        <v>0</v>
      </c>
      <c r="P15" s="21">
        <v>0.001</v>
      </c>
      <c r="Q15" s="21">
        <v>0</v>
      </c>
      <c r="R15" s="21">
        <v>0</v>
      </c>
    </row>
    <row r="16" ht="16.5" spans="1:18">
      <c r="A16" s="18">
        <v>18</v>
      </c>
      <c r="B16" s="18" t="s">
        <v>81</v>
      </c>
      <c r="C16" s="18">
        <v>4260.395</v>
      </c>
      <c r="D16" s="18">
        <v>5314.175</v>
      </c>
      <c r="E16" s="18">
        <v>0</v>
      </c>
      <c r="F16" s="18">
        <v>0</v>
      </c>
      <c r="G16" s="18">
        <v>0</v>
      </c>
      <c r="H16" s="18">
        <v>1</v>
      </c>
      <c r="I16" s="17">
        <v>0.551</v>
      </c>
      <c r="J16" s="17">
        <v>20.271</v>
      </c>
      <c r="K16" s="21">
        <v>2</v>
      </c>
      <c r="L16" s="21">
        <v>0</v>
      </c>
      <c r="M16" s="21">
        <v>0</v>
      </c>
      <c r="N16" s="21">
        <v>0</v>
      </c>
      <c r="O16" s="21">
        <v>0</v>
      </c>
      <c r="P16" s="21">
        <v>1.813</v>
      </c>
      <c r="Q16" s="21">
        <v>0</v>
      </c>
      <c r="R16" s="21">
        <v>1</v>
      </c>
    </row>
    <row r="17" ht="16.5" spans="1:18">
      <c r="A17" s="18">
        <v>20</v>
      </c>
      <c r="B17" s="18" t="s">
        <v>82</v>
      </c>
      <c r="C17" s="18">
        <v>830.728</v>
      </c>
      <c r="D17" s="18">
        <v>1145.04</v>
      </c>
      <c r="E17" s="18">
        <v>0</v>
      </c>
      <c r="F17" s="18">
        <v>0</v>
      </c>
      <c r="G17" s="18">
        <v>0</v>
      </c>
      <c r="H17" s="18">
        <v>1</v>
      </c>
      <c r="I17" s="17">
        <v>7.368</v>
      </c>
      <c r="J17" s="17">
        <v>32.796</v>
      </c>
      <c r="K17" s="21">
        <v>4</v>
      </c>
      <c r="L17" s="21">
        <v>0</v>
      </c>
      <c r="M17" s="21">
        <v>0</v>
      </c>
      <c r="N17" s="21">
        <v>0</v>
      </c>
      <c r="O17" s="21">
        <v>0</v>
      </c>
      <c r="P17" s="21">
        <v>-1.037</v>
      </c>
      <c r="Q17" s="21">
        <v>0</v>
      </c>
      <c r="R17" s="21">
        <v>0</v>
      </c>
    </row>
    <row r="18" ht="16.5" spans="1:18">
      <c r="A18" s="18">
        <v>22</v>
      </c>
      <c r="B18" s="18" t="s">
        <v>83</v>
      </c>
      <c r="C18" s="18">
        <v>242.056</v>
      </c>
      <c r="D18" s="18">
        <v>244.338</v>
      </c>
      <c r="E18" s="18">
        <v>0</v>
      </c>
      <c r="F18" s="18">
        <v>0</v>
      </c>
      <c r="G18" s="18">
        <v>0</v>
      </c>
      <c r="H18" s="18">
        <v>1</v>
      </c>
      <c r="I18" s="17">
        <v>0.325</v>
      </c>
      <c r="J18" s="17">
        <v>1.256</v>
      </c>
      <c r="K18" s="21">
        <v>4</v>
      </c>
      <c r="L18" s="21">
        <v>0</v>
      </c>
      <c r="M18" s="21">
        <v>0</v>
      </c>
      <c r="N18" s="21">
        <v>0</v>
      </c>
      <c r="O18" s="21">
        <v>0</v>
      </c>
      <c r="P18" s="21">
        <v>0.708</v>
      </c>
      <c r="Q18" s="21">
        <v>0</v>
      </c>
      <c r="R18" s="21">
        <v>0</v>
      </c>
    </row>
    <row r="19" ht="16.5" spans="1:18">
      <c r="A19" s="18">
        <v>38</v>
      </c>
      <c r="B19" s="18" t="s">
        <v>84</v>
      </c>
      <c r="C19" s="18">
        <v>4226.159</v>
      </c>
      <c r="D19" s="18">
        <v>5260.486</v>
      </c>
      <c r="E19" s="18">
        <v>0</v>
      </c>
      <c r="F19" s="18">
        <v>0</v>
      </c>
      <c r="G19" s="18">
        <v>0</v>
      </c>
      <c r="H19" s="18">
        <v>1</v>
      </c>
      <c r="I19" s="17">
        <v>0.591</v>
      </c>
      <c r="J19" s="17">
        <v>20.137</v>
      </c>
      <c r="K19" s="21">
        <v>3</v>
      </c>
      <c r="L19" s="21">
        <v>0</v>
      </c>
      <c r="M19" s="21">
        <v>0</v>
      </c>
      <c r="N19" s="21">
        <v>-1</v>
      </c>
      <c r="O19" s="21">
        <v>0</v>
      </c>
      <c r="P19" s="21">
        <v>-1.524</v>
      </c>
      <c r="Q19" s="21">
        <v>0</v>
      </c>
      <c r="R19" s="21">
        <v>0</v>
      </c>
    </row>
    <row r="20" ht="16.5" spans="1:18">
      <c r="A20" s="18">
        <v>39</v>
      </c>
      <c r="B20" s="18" t="s">
        <v>85</v>
      </c>
      <c r="C20" s="18">
        <v>2370.673</v>
      </c>
      <c r="D20" s="18">
        <v>3549.897</v>
      </c>
      <c r="E20" s="18">
        <v>0</v>
      </c>
      <c r="F20" s="18">
        <v>0</v>
      </c>
      <c r="G20" s="18">
        <v>0</v>
      </c>
      <c r="H20" s="18">
        <v>1</v>
      </c>
      <c r="I20" s="17">
        <v>7.382</v>
      </c>
      <c r="J20" s="17">
        <v>38.148</v>
      </c>
      <c r="K20" s="21">
        <v>4</v>
      </c>
      <c r="L20" s="21">
        <v>0</v>
      </c>
      <c r="M20" s="21">
        <v>0</v>
      </c>
      <c r="N20" s="21">
        <v>0</v>
      </c>
      <c r="O20" s="21">
        <v>0</v>
      </c>
      <c r="P20" s="21">
        <v>-0.179</v>
      </c>
      <c r="Q20" s="21">
        <v>0</v>
      </c>
      <c r="R20" s="21">
        <v>0</v>
      </c>
    </row>
    <row r="21" ht="16.5" spans="1:18">
      <c r="A21" s="18">
        <v>44</v>
      </c>
      <c r="B21" s="18" t="s">
        <v>86</v>
      </c>
      <c r="C21" s="18">
        <v>3151.408</v>
      </c>
      <c r="D21" s="18">
        <v>4015.424</v>
      </c>
      <c r="E21" s="18">
        <v>0</v>
      </c>
      <c r="F21" s="18">
        <v>0</v>
      </c>
      <c r="G21" s="18">
        <v>0</v>
      </c>
      <c r="H21" s="18">
        <v>1</v>
      </c>
      <c r="I21" s="17">
        <v>0.773</v>
      </c>
      <c r="J21" s="17">
        <v>22.124</v>
      </c>
      <c r="K21" s="21">
        <v>4</v>
      </c>
      <c r="L21" s="21">
        <v>0</v>
      </c>
      <c r="M21" s="21">
        <v>0</v>
      </c>
      <c r="N21" s="21">
        <v>0</v>
      </c>
      <c r="O21" s="21">
        <v>0</v>
      </c>
      <c r="P21" s="21">
        <v>1.794</v>
      </c>
      <c r="Q21" s="21">
        <v>0</v>
      </c>
      <c r="R21" s="21">
        <v>1</v>
      </c>
    </row>
    <row r="22" ht="16.5" spans="1:18">
      <c r="A22" s="18">
        <v>45</v>
      </c>
      <c r="B22" s="18" t="s">
        <v>87</v>
      </c>
      <c r="C22" s="18">
        <v>3697.192</v>
      </c>
      <c r="D22" s="18">
        <v>4828.113</v>
      </c>
      <c r="E22" s="18">
        <v>0</v>
      </c>
      <c r="F22" s="18">
        <v>0</v>
      </c>
      <c r="G22" s="18">
        <v>0</v>
      </c>
      <c r="H22" s="18">
        <v>1</v>
      </c>
      <c r="I22" s="17">
        <v>0.059</v>
      </c>
      <c r="J22" s="17">
        <v>23.469</v>
      </c>
      <c r="K22" s="21">
        <v>4</v>
      </c>
      <c r="L22" s="21">
        <v>0</v>
      </c>
      <c r="M22" s="21">
        <v>0</v>
      </c>
      <c r="N22" s="21">
        <v>0</v>
      </c>
      <c r="O22" s="21">
        <v>0</v>
      </c>
      <c r="P22" s="21">
        <v>-0.221</v>
      </c>
      <c r="Q22" s="21">
        <v>0</v>
      </c>
      <c r="R22" s="21">
        <v>0</v>
      </c>
    </row>
    <row r="23" ht="16.5" spans="1:18">
      <c r="A23" s="18">
        <v>46</v>
      </c>
      <c r="B23" s="18" t="s">
        <v>88</v>
      </c>
      <c r="C23" s="18">
        <v>3423.103</v>
      </c>
      <c r="D23" s="18">
        <v>4401.114</v>
      </c>
      <c r="E23" s="18">
        <v>0</v>
      </c>
      <c r="F23" s="18">
        <v>0</v>
      </c>
      <c r="G23" s="18">
        <v>0</v>
      </c>
      <c r="H23" s="18">
        <v>1</v>
      </c>
      <c r="I23" s="17">
        <v>0.621</v>
      </c>
      <c r="J23" s="17">
        <v>22.705</v>
      </c>
      <c r="K23" s="21">
        <v>2</v>
      </c>
      <c r="L23" s="21">
        <v>1</v>
      </c>
      <c r="M23" s="21">
        <v>1</v>
      </c>
      <c r="N23" s="21">
        <v>-1</v>
      </c>
      <c r="O23" s="21">
        <v>0</v>
      </c>
      <c r="P23" s="21">
        <v>0.001</v>
      </c>
      <c r="Q23" s="21">
        <v>0</v>
      </c>
      <c r="R23" s="21">
        <v>0</v>
      </c>
    </row>
    <row r="24" ht="16.5" spans="1:18">
      <c r="A24" s="18">
        <v>49</v>
      </c>
      <c r="B24" s="18" t="s">
        <v>89</v>
      </c>
      <c r="C24" s="18">
        <v>1232.971</v>
      </c>
      <c r="D24" s="18">
        <v>1627.492</v>
      </c>
      <c r="E24" s="18">
        <v>0</v>
      </c>
      <c r="F24" s="18">
        <v>0</v>
      </c>
      <c r="G24" s="18">
        <v>0</v>
      </c>
      <c r="H24" s="18">
        <v>1</v>
      </c>
      <c r="I24" s="17">
        <v>1.798</v>
      </c>
      <c r="J24" s="17">
        <v>25.603</v>
      </c>
      <c r="K24" s="21">
        <v>4</v>
      </c>
      <c r="L24" s="21">
        <v>0</v>
      </c>
      <c r="M24" s="21">
        <v>0</v>
      </c>
      <c r="N24" s="21">
        <v>0</v>
      </c>
      <c r="O24" s="21">
        <v>0</v>
      </c>
      <c r="P24" s="21">
        <v>-1.764</v>
      </c>
      <c r="Q24" s="21">
        <v>0</v>
      </c>
      <c r="R24" s="21">
        <v>1</v>
      </c>
    </row>
    <row r="25" ht="16.5" spans="1:18">
      <c r="A25" s="18">
        <v>51</v>
      </c>
      <c r="B25" s="18" t="s">
        <v>90</v>
      </c>
      <c r="C25" s="18">
        <v>6452.914</v>
      </c>
      <c r="D25" s="18">
        <v>8317.66</v>
      </c>
      <c r="E25" s="18">
        <v>0</v>
      </c>
      <c r="F25" s="18">
        <v>0</v>
      </c>
      <c r="G25" s="18">
        <v>0</v>
      </c>
      <c r="H25" s="18">
        <v>1</v>
      </c>
      <c r="I25" s="17">
        <v>0.902</v>
      </c>
      <c r="J25" s="17">
        <v>23.119</v>
      </c>
      <c r="K25" s="21">
        <v>2</v>
      </c>
      <c r="L25" s="21">
        <v>0</v>
      </c>
      <c r="M25" s="21">
        <v>0</v>
      </c>
      <c r="N25" s="21">
        <v>0</v>
      </c>
      <c r="O25" s="21">
        <v>0</v>
      </c>
      <c r="P25" s="21">
        <v>2.281</v>
      </c>
      <c r="Q25" s="21">
        <v>0</v>
      </c>
      <c r="R25" s="21">
        <v>0</v>
      </c>
    </row>
    <row r="26" ht="16.5" spans="1:18">
      <c r="A26" s="18">
        <v>61</v>
      </c>
      <c r="B26" s="18" t="s">
        <v>91</v>
      </c>
      <c r="C26" s="18">
        <v>170.855</v>
      </c>
      <c r="D26" s="18">
        <v>174.347</v>
      </c>
      <c r="E26" s="18">
        <v>0</v>
      </c>
      <c r="F26" s="18">
        <v>0</v>
      </c>
      <c r="G26" s="18">
        <v>0</v>
      </c>
      <c r="H26" s="18">
        <v>1</v>
      </c>
      <c r="I26" s="17">
        <v>0.512</v>
      </c>
      <c r="J26" s="17">
        <v>2.505</v>
      </c>
      <c r="K26" s="21">
        <v>2</v>
      </c>
      <c r="L26" s="21">
        <v>0</v>
      </c>
      <c r="M26" s="21">
        <v>0</v>
      </c>
      <c r="N26" s="21">
        <v>0</v>
      </c>
      <c r="O26" s="21">
        <v>0</v>
      </c>
      <c r="P26" s="21">
        <v>-0.325</v>
      </c>
      <c r="Q26" s="21">
        <v>0</v>
      </c>
      <c r="R26" s="21">
        <v>1</v>
      </c>
    </row>
    <row r="27" ht="16.5" spans="1:18">
      <c r="A27" s="18">
        <v>62</v>
      </c>
      <c r="B27" s="18" t="s">
        <v>92</v>
      </c>
      <c r="C27" s="18">
        <v>1497.649</v>
      </c>
      <c r="D27" s="18">
        <v>1890.204</v>
      </c>
      <c r="E27" s="18">
        <v>0</v>
      </c>
      <c r="F27" s="18">
        <v>0</v>
      </c>
      <c r="G27" s="18">
        <v>0</v>
      </c>
      <c r="H27" s="18">
        <v>1</v>
      </c>
      <c r="I27" s="17">
        <v>1.721</v>
      </c>
      <c r="J27" s="17">
        <v>22.132</v>
      </c>
      <c r="K27" s="21">
        <v>4</v>
      </c>
      <c r="L27" s="21">
        <v>0</v>
      </c>
      <c r="M27" s="21">
        <v>0</v>
      </c>
      <c r="N27" s="21">
        <v>0</v>
      </c>
      <c r="O27" s="21">
        <v>0</v>
      </c>
      <c r="P27" s="21">
        <v>-1.82</v>
      </c>
      <c r="Q27" s="21">
        <v>0</v>
      </c>
      <c r="R27" s="21">
        <v>0</v>
      </c>
    </row>
    <row r="28" ht="16.5" spans="1:18">
      <c r="A28" s="18">
        <v>67</v>
      </c>
      <c r="B28" s="18" t="s">
        <v>93</v>
      </c>
      <c r="C28" s="18">
        <v>5039.965</v>
      </c>
      <c r="D28" s="18">
        <v>6708.053</v>
      </c>
      <c r="E28" s="18">
        <v>0</v>
      </c>
      <c r="F28" s="18">
        <v>0</v>
      </c>
      <c r="G28" s="18">
        <v>0</v>
      </c>
      <c r="H28" s="18">
        <v>1</v>
      </c>
      <c r="I28" s="17">
        <v>6.694</v>
      </c>
      <c r="J28" s="17">
        <v>29.896</v>
      </c>
      <c r="K28" s="21">
        <v>4</v>
      </c>
      <c r="L28" s="21">
        <v>0</v>
      </c>
      <c r="M28" s="21">
        <v>0</v>
      </c>
      <c r="N28" s="21">
        <v>0</v>
      </c>
      <c r="O28" s="21">
        <v>0</v>
      </c>
      <c r="P28" s="21">
        <v>-1.405</v>
      </c>
      <c r="Q28" s="21">
        <v>0</v>
      </c>
      <c r="R28" s="21">
        <v>0</v>
      </c>
    </row>
    <row r="29" ht="16.5" spans="1:18">
      <c r="A29" s="18">
        <v>73</v>
      </c>
      <c r="B29" s="18" t="s">
        <v>94</v>
      </c>
      <c r="C29" s="18">
        <v>2313.739</v>
      </c>
      <c r="D29" s="18">
        <v>3099.257</v>
      </c>
      <c r="E29" s="18">
        <v>0</v>
      </c>
      <c r="F29" s="18">
        <v>0</v>
      </c>
      <c r="G29" s="18">
        <v>0</v>
      </c>
      <c r="H29" s="18">
        <v>1</v>
      </c>
      <c r="I29" s="17">
        <v>1.285</v>
      </c>
      <c r="J29" s="17">
        <v>26.305</v>
      </c>
      <c r="K29" s="21">
        <v>4</v>
      </c>
      <c r="L29" s="21">
        <v>0</v>
      </c>
      <c r="M29" s="21">
        <v>0</v>
      </c>
      <c r="N29" s="21">
        <v>0</v>
      </c>
      <c r="O29" s="21">
        <v>0</v>
      </c>
      <c r="P29" s="21">
        <v>0.013</v>
      </c>
      <c r="Q29" s="21">
        <v>0</v>
      </c>
      <c r="R29" s="21">
        <v>0</v>
      </c>
    </row>
    <row r="30" ht="16.5" spans="1:18">
      <c r="A30" s="18">
        <v>76</v>
      </c>
      <c r="B30" s="18" t="s">
        <v>95</v>
      </c>
      <c r="C30" s="18">
        <v>4145.632</v>
      </c>
      <c r="D30" s="18">
        <v>5117.319</v>
      </c>
      <c r="E30" s="18">
        <v>0</v>
      </c>
      <c r="F30" s="18">
        <v>0</v>
      </c>
      <c r="G30" s="18">
        <v>0</v>
      </c>
      <c r="H30" s="18">
        <v>1</v>
      </c>
      <c r="I30" s="17">
        <v>0.622</v>
      </c>
      <c r="J30" s="17">
        <v>19.492</v>
      </c>
      <c r="K30" s="21">
        <v>4</v>
      </c>
      <c r="L30" s="21">
        <v>0</v>
      </c>
      <c r="M30" s="21">
        <v>0</v>
      </c>
      <c r="N30" s="21">
        <v>0</v>
      </c>
      <c r="O30" s="21">
        <v>0</v>
      </c>
      <c r="P30" s="21">
        <v>-0.276</v>
      </c>
      <c r="Q30" s="21">
        <v>0</v>
      </c>
      <c r="R30" s="21">
        <v>0</v>
      </c>
    </row>
    <row r="31" ht="16.5" spans="1:18">
      <c r="A31" s="18">
        <v>77</v>
      </c>
      <c r="B31" s="18" t="s">
        <v>96</v>
      </c>
      <c r="C31" s="18">
        <v>2793.824</v>
      </c>
      <c r="D31" s="18">
        <v>4117.141</v>
      </c>
      <c r="E31" s="18">
        <v>0</v>
      </c>
      <c r="F31" s="18">
        <v>0</v>
      </c>
      <c r="G31" s="18">
        <v>0</v>
      </c>
      <c r="H31" s="18">
        <v>1</v>
      </c>
      <c r="I31" s="17">
        <v>6.387</v>
      </c>
      <c r="J31" s="17">
        <v>36.475</v>
      </c>
      <c r="K31" s="21">
        <v>2</v>
      </c>
      <c r="L31" s="21">
        <v>0</v>
      </c>
      <c r="M31" s="21">
        <v>0</v>
      </c>
      <c r="N31" s="21">
        <v>0</v>
      </c>
      <c r="O31" s="21">
        <v>0</v>
      </c>
      <c r="P31" s="21">
        <v>1.366</v>
      </c>
      <c r="Q31" s="21">
        <v>0</v>
      </c>
      <c r="R31" s="21">
        <v>0</v>
      </c>
    </row>
    <row r="32" ht="16.5" spans="1:18">
      <c r="A32" s="18">
        <v>78</v>
      </c>
      <c r="B32" s="18" t="s">
        <v>97</v>
      </c>
      <c r="C32" s="18">
        <v>2390.982</v>
      </c>
      <c r="D32" s="18">
        <v>2945.484</v>
      </c>
      <c r="E32" s="18">
        <v>0</v>
      </c>
      <c r="F32" s="18">
        <v>0</v>
      </c>
      <c r="G32" s="18">
        <v>0</v>
      </c>
      <c r="H32" s="18">
        <v>1</v>
      </c>
      <c r="I32" s="17">
        <v>1.781</v>
      </c>
      <c r="J32" s="17">
        <v>20.271</v>
      </c>
      <c r="K32" s="21">
        <v>1</v>
      </c>
      <c r="L32" s="21">
        <v>0</v>
      </c>
      <c r="M32" s="21">
        <v>0</v>
      </c>
      <c r="N32" s="21">
        <v>0</v>
      </c>
      <c r="O32" s="21">
        <v>0</v>
      </c>
      <c r="P32" s="21">
        <v>0.374</v>
      </c>
      <c r="Q32" s="21">
        <v>0</v>
      </c>
      <c r="R32" s="21">
        <v>0</v>
      </c>
    </row>
    <row r="33" ht="16.5" spans="1:18">
      <c r="A33" s="18">
        <v>90</v>
      </c>
      <c r="B33" s="18" t="s">
        <v>98</v>
      </c>
      <c r="C33" s="18">
        <v>954.528</v>
      </c>
      <c r="D33" s="18">
        <v>1223.423</v>
      </c>
      <c r="E33" s="18">
        <v>0</v>
      </c>
      <c r="F33" s="18">
        <v>0</v>
      </c>
      <c r="G33" s="18">
        <v>0</v>
      </c>
      <c r="H33" s="18">
        <v>1</v>
      </c>
      <c r="I33" s="17">
        <v>0.275</v>
      </c>
      <c r="J33" s="17">
        <v>22.194</v>
      </c>
      <c r="K33" s="21">
        <v>4</v>
      </c>
      <c r="L33" s="21">
        <v>0</v>
      </c>
      <c r="M33" s="21">
        <v>0</v>
      </c>
      <c r="N33" s="21">
        <v>0</v>
      </c>
      <c r="O33" s="21">
        <v>0</v>
      </c>
      <c r="P33" s="21">
        <v>-1.01</v>
      </c>
      <c r="Q33" s="21">
        <v>0</v>
      </c>
      <c r="R33" s="21">
        <v>0</v>
      </c>
    </row>
    <row r="34" ht="16.5" spans="1:18">
      <c r="A34" s="18">
        <v>91</v>
      </c>
      <c r="B34" s="18" t="s">
        <v>99</v>
      </c>
      <c r="C34" s="18">
        <v>8244.897</v>
      </c>
      <c r="D34" s="18">
        <v>10729.38</v>
      </c>
      <c r="E34" s="18">
        <v>0</v>
      </c>
      <c r="F34" s="18">
        <v>0</v>
      </c>
      <c r="G34" s="18">
        <v>0</v>
      </c>
      <c r="H34" s="18">
        <v>1</v>
      </c>
      <c r="I34" s="17">
        <v>3.879</v>
      </c>
      <c r="J34" s="17">
        <v>26.136</v>
      </c>
      <c r="K34" s="21">
        <v>4</v>
      </c>
      <c r="L34" s="21">
        <v>0</v>
      </c>
      <c r="M34" s="21">
        <v>0</v>
      </c>
      <c r="N34" s="21">
        <v>0</v>
      </c>
      <c r="O34" s="21">
        <v>0</v>
      </c>
      <c r="P34" s="21">
        <v>1.767</v>
      </c>
      <c r="Q34" s="21">
        <v>0</v>
      </c>
      <c r="R34" s="21">
        <v>0</v>
      </c>
    </row>
    <row r="35" ht="16.5" spans="1:18">
      <c r="A35" s="18">
        <v>95</v>
      </c>
      <c r="B35" s="18" t="s">
        <v>100</v>
      </c>
      <c r="C35" s="18">
        <v>2259.504</v>
      </c>
      <c r="D35" s="18">
        <v>2981.814</v>
      </c>
      <c r="E35" s="18">
        <v>0</v>
      </c>
      <c r="F35" s="18">
        <v>0</v>
      </c>
      <c r="G35" s="18">
        <v>0</v>
      </c>
      <c r="H35" s="18">
        <v>1</v>
      </c>
      <c r="I35" s="17">
        <v>2.504</v>
      </c>
      <c r="J35" s="17">
        <v>26.121</v>
      </c>
      <c r="K35" s="21">
        <v>4</v>
      </c>
      <c r="L35" s="21">
        <v>0</v>
      </c>
      <c r="M35" s="21">
        <v>0</v>
      </c>
      <c r="N35" s="21">
        <v>0</v>
      </c>
      <c r="O35" s="21">
        <v>0</v>
      </c>
      <c r="P35" s="21">
        <v>-19.492</v>
      </c>
      <c r="Q35" s="21">
        <v>0</v>
      </c>
      <c r="R35" s="21">
        <v>0</v>
      </c>
    </row>
    <row r="36" ht="16.5" spans="1:18">
      <c r="A36" s="18">
        <v>97</v>
      </c>
      <c r="B36" s="18" t="s">
        <v>101</v>
      </c>
      <c r="C36" s="18">
        <v>6418.634</v>
      </c>
      <c r="D36" s="18">
        <v>8613.737</v>
      </c>
      <c r="E36" s="18">
        <v>0</v>
      </c>
      <c r="F36" s="18">
        <v>0</v>
      </c>
      <c r="G36" s="18">
        <v>0</v>
      </c>
      <c r="H36" s="18">
        <v>1</v>
      </c>
      <c r="I36" s="17">
        <v>5.176</v>
      </c>
      <c r="J36" s="17">
        <v>29.34</v>
      </c>
      <c r="K36" s="21">
        <v>3</v>
      </c>
      <c r="L36" s="21">
        <v>1</v>
      </c>
      <c r="M36" s="21">
        <v>0</v>
      </c>
      <c r="N36" s="21">
        <v>0</v>
      </c>
      <c r="O36" s="21">
        <v>0</v>
      </c>
      <c r="P36" s="21">
        <v>4.585</v>
      </c>
      <c r="Q36" s="21">
        <v>0</v>
      </c>
      <c r="R36" s="21">
        <v>1</v>
      </c>
    </row>
    <row r="37" ht="16.5" spans="1:18">
      <c r="A37" s="18">
        <v>99</v>
      </c>
      <c r="B37" s="18" t="s">
        <v>102</v>
      </c>
      <c r="C37" s="18">
        <v>6166.682</v>
      </c>
      <c r="D37" s="18">
        <v>7982.515</v>
      </c>
      <c r="E37" s="18">
        <v>0</v>
      </c>
      <c r="F37" s="18">
        <v>0</v>
      </c>
      <c r="G37" s="18">
        <v>0</v>
      </c>
      <c r="H37" s="18">
        <v>1</v>
      </c>
      <c r="I37" s="17">
        <v>1.129</v>
      </c>
      <c r="J37" s="17">
        <v>23.62</v>
      </c>
      <c r="K37" s="21">
        <v>3</v>
      </c>
      <c r="L37" s="21">
        <v>0</v>
      </c>
      <c r="M37" s="21">
        <v>0</v>
      </c>
      <c r="N37" s="21">
        <v>-1</v>
      </c>
      <c r="O37" s="21">
        <v>0</v>
      </c>
      <c r="P37" s="21">
        <v>-1.58</v>
      </c>
      <c r="Q37" s="21">
        <v>0</v>
      </c>
      <c r="R37" s="21">
        <v>0</v>
      </c>
    </row>
    <row r="38" ht="16.5" spans="1:18">
      <c r="A38" s="18">
        <v>101</v>
      </c>
      <c r="B38" s="18" t="s">
        <v>103</v>
      </c>
      <c r="C38" s="18">
        <v>240.285</v>
      </c>
      <c r="D38" s="18">
        <v>242.419</v>
      </c>
      <c r="E38" s="18">
        <v>0</v>
      </c>
      <c r="F38" s="18">
        <v>0</v>
      </c>
      <c r="G38" s="18">
        <v>0</v>
      </c>
      <c r="H38" s="18">
        <v>1</v>
      </c>
      <c r="I38" s="17">
        <v>0.296</v>
      </c>
      <c r="J38" s="17">
        <v>1.173</v>
      </c>
      <c r="K38" s="21">
        <v>4</v>
      </c>
      <c r="L38" s="21">
        <v>0</v>
      </c>
      <c r="M38" s="21">
        <v>0</v>
      </c>
      <c r="N38" s="21">
        <v>0</v>
      </c>
      <c r="O38" s="21">
        <v>0</v>
      </c>
      <c r="P38" s="21">
        <v>4.542</v>
      </c>
      <c r="Q38" s="21">
        <v>0</v>
      </c>
      <c r="R38" s="21">
        <v>0</v>
      </c>
    </row>
    <row r="39" ht="16.5" spans="1:18">
      <c r="A39" s="18">
        <v>111</v>
      </c>
      <c r="B39" s="18" t="s">
        <v>104</v>
      </c>
      <c r="C39" s="18">
        <v>5073.175</v>
      </c>
      <c r="D39" s="18">
        <v>7300.84</v>
      </c>
      <c r="E39" s="18">
        <v>0</v>
      </c>
      <c r="F39" s="18">
        <v>0</v>
      </c>
      <c r="G39" s="18">
        <v>0</v>
      </c>
      <c r="H39" s="18">
        <v>1</v>
      </c>
      <c r="I39" s="17">
        <v>6.164</v>
      </c>
      <c r="J39" s="17">
        <v>34.795</v>
      </c>
      <c r="K39" s="21">
        <v>4</v>
      </c>
      <c r="L39" s="21">
        <v>0</v>
      </c>
      <c r="M39" s="21">
        <v>0</v>
      </c>
      <c r="N39" s="21">
        <v>0</v>
      </c>
      <c r="O39" s="21">
        <v>0</v>
      </c>
      <c r="P39" s="21">
        <v>-5.647</v>
      </c>
      <c r="Q39" s="21">
        <v>0</v>
      </c>
      <c r="R39" s="21">
        <v>1</v>
      </c>
    </row>
    <row r="40" ht="16.5" spans="1:18">
      <c r="A40" s="18">
        <v>116</v>
      </c>
      <c r="B40" s="18" t="s">
        <v>105</v>
      </c>
      <c r="C40" s="18">
        <v>191.598</v>
      </c>
      <c r="D40" s="18">
        <v>192.903</v>
      </c>
      <c r="E40" s="18">
        <v>0</v>
      </c>
      <c r="F40" s="18">
        <v>0</v>
      </c>
      <c r="G40" s="18">
        <v>0</v>
      </c>
      <c r="H40" s="18">
        <v>1</v>
      </c>
      <c r="I40" s="17">
        <v>0.096</v>
      </c>
      <c r="J40" s="17">
        <v>0.772</v>
      </c>
      <c r="K40" s="21">
        <v>1</v>
      </c>
      <c r="L40" s="21">
        <v>0</v>
      </c>
      <c r="M40" s="21">
        <v>0</v>
      </c>
      <c r="N40" s="21">
        <v>0</v>
      </c>
      <c r="O40" s="21">
        <v>0</v>
      </c>
      <c r="P40" s="21">
        <v>2.384</v>
      </c>
      <c r="Q40" s="21">
        <v>0</v>
      </c>
      <c r="R40" s="21">
        <v>0</v>
      </c>
    </row>
    <row r="41" ht="16.5" spans="1:18">
      <c r="A41" s="18">
        <v>123</v>
      </c>
      <c r="B41" s="18" t="s">
        <v>106</v>
      </c>
      <c r="C41" s="18">
        <v>4330.875</v>
      </c>
      <c r="D41" s="18">
        <v>5713.425</v>
      </c>
      <c r="E41" s="18">
        <v>0</v>
      </c>
      <c r="F41" s="18">
        <v>0</v>
      </c>
      <c r="G41" s="18">
        <v>0</v>
      </c>
      <c r="H41" s="18">
        <v>1</v>
      </c>
      <c r="I41" s="17">
        <v>3.318</v>
      </c>
      <c r="J41" s="17">
        <v>26.713</v>
      </c>
      <c r="K41" s="21">
        <v>4</v>
      </c>
      <c r="L41" s="21">
        <v>0</v>
      </c>
      <c r="M41" s="21">
        <v>0</v>
      </c>
      <c r="N41" s="21">
        <v>0</v>
      </c>
      <c r="O41" s="21">
        <v>0</v>
      </c>
      <c r="P41" s="21">
        <v>-0.287</v>
      </c>
      <c r="Q41" s="21">
        <v>0</v>
      </c>
      <c r="R41" s="21">
        <v>0</v>
      </c>
    </row>
    <row r="42" ht="16.5" spans="1:18">
      <c r="A42" s="18">
        <v>131</v>
      </c>
      <c r="B42" s="18" t="s">
        <v>107</v>
      </c>
      <c r="C42" s="18">
        <v>1507.408</v>
      </c>
      <c r="D42" s="18">
        <v>2194.444</v>
      </c>
      <c r="E42" s="18">
        <v>0</v>
      </c>
      <c r="F42" s="18">
        <v>0</v>
      </c>
      <c r="G42" s="18">
        <v>0</v>
      </c>
      <c r="H42" s="18">
        <v>1</v>
      </c>
      <c r="I42" s="17">
        <v>8.635</v>
      </c>
      <c r="J42" s="17">
        <v>37.24</v>
      </c>
      <c r="K42" s="21">
        <v>4</v>
      </c>
      <c r="L42" s="21">
        <v>0</v>
      </c>
      <c r="M42" s="21">
        <v>0</v>
      </c>
      <c r="N42" s="21">
        <v>0</v>
      </c>
      <c r="O42" s="21">
        <v>0</v>
      </c>
      <c r="P42" s="21">
        <v>-0.508</v>
      </c>
      <c r="Q42" s="21">
        <v>0</v>
      </c>
      <c r="R42" s="21">
        <v>0</v>
      </c>
    </row>
    <row r="43" ht="16.5" spans="1:18">
      <c r="A43" s="18">
        <v>133</v>
      </c>
      <c r="B43" s="18" t="s">
        <v>108</v>
      </c>
      <c r="C43" s="18">
        <v>3283.442</v>
      </c>
      <c r="D43" s="18">
        <v>4431.938</v>
      </c>
      <c r="E43" s="18">
        <v>0</v>
      </c>
      <c r="F43" s="18">
        <v>0</v>
      </c>
      <c r="G43" s="18">
        <v>0</v>
      </c>
      <c r="H43" s="18">
        <v>1</v>
      </c>
      <c r="I43" s="17">
        <v>5.242</v>
      </c>
      <c r="J43" s="17">
        <v>29.797</v>
      </c>
      <c r="K43" s="21">
        <v>4</v>
      </c>
      <c r="L43" s="21">
        <v>0</v>
      </c>
      <c r="M43" s="21">
        <v>0</v>
      </c>
      <c r="N43" s="21">
        <v>0</v>
      </c>
      <c r="O43" s="21">
        <v>0</v>
      </c>
      <c r="P43" s="21">
        <v>1.065</v>
      </c>
      <c r="Q43" s="21">
        <v>0</v>
      </c>
      <c r="R43" s="21">
        <v>0</v>
      </c>
    </row>
    <row r="44" ht="16.5" spans="1:18">
      <c r="A44" s="18">
        <v>135</v>
      </c>
      <c r="B44" s="18" t="s">
        <v>109</v>
      </c>
      <c r="C44" s="18">
        <v>3973.969</v>
      </c>
      <c r="D44" s="18">
        <v>5343.819</v>
      </c>
      <c r="E44" s="18">
        <v>0</v>
      </c>
      <c r="F44" s="18">
        <v>0</v>
      </c>
      <c r="G44" s="18">
        <v>0</v>
      </c>
      <c r="H44" s="18">
        <v>1</v>
      </c>
      <c r="I44" s="17">
        <v>3.862</v>
      </c>
      <c r="J44" s="17">
        <v>28.506</v>
      </c>
      <c r="K44" s="21">
        <v>4</v>
      </c>
      <c r="L44" s="21">
        <v>0</v>
      </c>
      <c r="M44" s="21">
        <v>0</v>
      </c>
      <c r="N44" s="21">
        <v>0</v>
      </c>
      <c r="O44" s="21">
        <v>0</v>
      </c>
      <c r="P44" s="21">
        <v>1.071</v>
      </c>
      <c r="Q44" s="21">
        <v>0</v>
      </c>
      <c r="R44" s="21">
        <v>0</v>
      </c>
    </row>
    <row r="45" ht="16.5" spans="1:18">
      <c r="A45" s="18">
        <v>137</v>
      </c>
      <c r="B45" s="18" t="s">
        <v>110</v>
      </c>
      <c r="C45" s="18">
        <v>2896.277</v>
      </c>
      <c r="D45" s="18">
        <v>4158.142</v>
      </c>
      <c r="E45" s="18">
        <v>0</v>
      </c>
      <c r="F45" s="18">
        <v>0</v>
      </c>
      <c r="G45" s="18">
        <v>0</v>
      </c>
      <c r="H45" s="18">
        <v>1</v>
      </c>
      <c r="I45" s="17">
        <v>6.376</v>
      </c>
      <c r="J45" s="17">
        <v>34.788</v>
      </c>
      <c r="K45" s="21">
        <v>4</v>
      </c>
      <c r="L45" s="21">
        <v>0</v>
      </c>
      <c r="M45" s="21">
        <v>0</v>
      </c>
      <c r="N45" s="21">
        <v>0</v>
      </c>
      <c r="O45" s="21">
        <v>0</v>
      </c>
      <c r="P45" s="21">
        <v>1.084</v>
      </c>
      <c r="Q45" s="21">
        <v>0</v>
      </c>
      <c r="R45" s="21">
        <v>0</v>
      </c>
    </row>
    <row r="46" ht="16.5" spans="1:18">
      <c r="A46" s="18">
        <v>141</v>
      </c>
      <c r="B46" s="18" t="s">
        <v>111</v>
      </c>
      <c r="C46" s="18">
        <v>2276.099</v>
      </c>
      <c r="D46" s="18">
        <v>3138.138</v>
      </c>
      <c r="E46" s="18">
        <v>0</v>
      </c>
      <c r="F46" s="18">
        <v>0</v>
      </c>
      <c r="G46" s="18">
        <v>0</v>
      </c>
      <c r="H46" s="18">
        <v>1</v>
      </c>
      <c r="I46" s="17">
        <v>1.917</v>
      </c>
      <c r="J46" s="17">
        <v>28.86</v>
      </c>
      <c r="K46" s="21">
        <v>4</v>
      </c>
      <c r="L46" s="21">
        <v>0</v>
      </c>
      <c r="M46" s="21">
        <v>0</v>
      </c>
      <c r="N46" s="21">
        <v>0</v>
      </c>
      <c r="O46" s="21">
        <v>0</v>
      </c>
      <c r="P46" s="21">
        <v>-0.126</v>
      </c>
      <c r="Q46" s="21">
        <v>0</v>
      </c>
      <c r="R46" s="21">
        <v>0</v>
      </c>
    </row>
    <row r="47" ht="16.5" spans="1:18">
      <c r="A47" s="18">
        <v>146</v>
      </c>
      <c r="B47" s="18" t="s">
        <v>112</v>
      </c>
      <c r="C47" s="18">
        <v>5421.498</v>
      </c>
      <c r="D47" s="18">
        <v>6906.844</v>
      </c>
      <c r="E47" s="18">
        <v>0</v>
      </c>
      <c r="F47" s="18">
        <v>0</v>
      </c>
      <c r="G47" s="18">
        <v>0</v>
      </c>
      <c r="H47" s="18">
        <v>1</v>
      </c>
      <c r="I47" s="17">
        <v>1.282</v>
      </c>
      <c r="J47" s="17">
        <v>22.512</v>
      </c>
      <c r="K47" s="21">
        <v>4</v>
      </c>
      <c r="L47" s="21">
        <v>0</v>
      </c>
      <c r="M47" s="21">
        <v>0</v>
      </c>
      <c r="N47" s="21">
        <v>0</v>
      </c>
      <c r="O47" s="21">
        <v>0</v>
      </c>
      <c r="P47" s="21">
        <v>-0.602</v>
      </c>
      <c r="Q47" s="21">
        <v>0</v>
      </c>
      <c r="R47" s="21">
        <v>0</v>
      </c>
    </row>
    <row r="48" ht="16.5" spans="1:18">
      <c r="A48" s="18">
        <v>161</v>
      </c>
      <c r="B48" s="18" t="s">
        <v>113</v>
      </c>
      <c r="C48" s="18">
        <v>1191.606</v>
      </c>
      <c r="D48" s="18">
        <v>1559.462</v>
      </c>
      <c r="E48" s="18">
        <v>0</v>
      </c>
      <c r="F48" s="18">
        <v>0</v>
      </c>
      <c r="G48" s="18">
        <v>0</v>
      </c>
      <c r="H48" s="18">
        <v>1</v>
      </c>
      <c r="I48" s="17">
        <v>1.694</v>
      </c>
      <c r="J48" s="17">
        <v>24.883</v>
      </c>
      <c r="K48" s="21">
        <v>4</v>
      </c>
      <c r="L48" s="21">
        <v>0</v>
      </c>
      <c r="M48" s="21">
        <v>0</v>
      </c>
      <c r="N48" s="21">
        <v>0</v>
      </c>
      <c r="O48" s="21">
        <v>0</v>
      </c>
      <c r="P48" s="21">
        <v>0.787</v>
      </c>
      <c r="Q48" s="21">
        <v>0</v>
      </c>
      <c r="R48" s="21">
        <v>0</v>
      </c>
    </row>
    <row r="49" ht="16.5" spans="1:18">
      <c r="A49" s="18">
        <v>162</v>
      </c>
      <c r="B49" s="18" t="s">
        <v>114</v>
      </c>
      <c r="C49" s="18">
        <v>2187.346</v>
      </c>
      <c r="D49" s="18">
        <v>3009.667</v>
      </c>
      <c r="E49" s="18">
        <v>0</v>
      </c>
      <c r="F49" s="18">
        <v>0</v>
      </c>
      <c r="G49" s="18">
        <v>0</v>
      </c>
      <c r="H49" s="18">
        <v>1</v>
      </c>
      <c r="I49" s="17">
        <v>6.937</v>
      </c>
      <c r="J49" s="17">
        <v>32.364</v>
      </c>
      <c r="K49" s="21">
        <v>4</v>
      </c>
      <c r="L49" s="21">
        <v>0</v>
      </c>
      <c r="M49" s="21">
        <v>0</v>
      </c>
      <c r="N49" s="21">
        <v>0</v>
      </c>
      <c r="O49" s="21">
        <v>0</v>
      </c>
      <c r="P49" s="21">
        <v>-0.634</v>
      </c>
      <c r="Q49" s="21">
        <v>0</v>
      </c>
      <c r="R49" s="21">
        <v>0</v>
      </c>
    </row>
    <row r="50" ht="16.5" spans="1:18">
      <c r="A50" s="18">
        <v>682</v>
      </c>
      <c r="B50" s="18" t="s">
        <v>115</v>
      </c>
      <c r="C50" s="18">
        <v>823.168</v>
      </c>
      <c r="D50" s="18">
        <v>1254.983</v>
      </c>
      <c r="E50" s="18">
        <v>0</v>
      </c>
      <c r="F50" s="18">
        <v>0</v>
      </c>
      <c r="G50" s="18">
        <v>0</v>
      </c>
      <c r="H50" s="18">
        <v>1</v>
      </c>
      <c r="I50" s="17">
        <v>7.085</v>
      </c>
      <c r="J50" s="17">
        <v>39.055</v>
      </c>
      <c r="K50" s="21">
        <v>4</v>
      </c>
      <c r="L50" s="21">
        <v>0</v>
      </c>
      <c r="M50" s="21">
        <v>0</v>
      </c>
      <c r="N50" s="21">
        <v>0</v>
      </c>
      <c r="O50" s="21">
        <v>0</v>
      </c>
      <c r="P50" s="21">
        <v>1.547</v>
      </c>
      <c r="Q50" s="21">
        <v>0</v>
      </c>
      <c r="R50" s="21">
        <v>0</v>
      </c>
    </row>
    <row r="51" ht="16.5" spans="1:18">
      <c r="A51" s="18">
        <v>685</v>
      </c>
      <c r="B51" s="18" t="s">
        <v>116</v>
      </c>
      <c r="C51" s="18">
        <v>930.023</v>
      </c>
      <c r="D51" s="18">
        <v>1493.623</v>
      </c>
      <c r="E51" s="18">
        <v>0</v>
      </c>
      <c r="F51" s="18">
        <v>0</v>
      </c>
      <c r="G51" s="18">
        <v>0</v>
      </c>
      <c r="H51" s="18">
        <v>1</v>
      </c>
      <c r="I51" s="17">
        <v>7.886</v>
      </c>
      <c r="J51" s="17">
        <v>42.644</v>
      </c>
      <c r="K51" s="21">
        <v>4</v>
      </c>
      <c r="L51" s="21">
        <v>0</v>
      </c>
      <c r="M51" s="21">
        <v>0</v>
      </c>
      <c r="N51" s="21">
        <v>0</v>
      </c>
      <c r="O51" s="21">
        <v>0</v>
      </c>
      <c r="P51" s="21">
        <v>-1.125</v>
      </c>
      <c r="Q51" s="21">
        <v>0</v>
      </c>
      <c r="R51" s="21">
        <v>0</v>
      </c>
    </row>
    <row r="52" ht="16.5" spans="1:18">
      <c r="A52" s="18">
        <v>688</v>
      </c>
      <c r="B52" s="18" t="s">
        <v>117</v>
      </c>
      <c r="C52" s="18">
        <v>645.061</v>
      </c>
      <c r="D52" s="18">
        <v>956.094</v>
      </c>
      <c r="E52" s="18">
        <v>0</v>
      </c>
      <c r="F52" s="18">
        <v>0</v>
      </c>
      <c r="G52" s="18">
        <v>0</v>
      </c>
      <c r="H52" s="18">
        <v>1</v>
      </c>
      <c r="I52" s="17">
        <v>5.474</v>
      </c>
      <c r="J52" s="17">
        <v>36.225</v>
      </c>
      <c r="K52" s="21">
        <v>4</v>
      </c>
      <c r="L52" s="21">
        <v>0</v>
      </c>
      <c r="M52" s="21">
        <v>0</v>
      </c>
      <c r="N52" s="21">
        <v>0</v>
      </c>
      <c r="O52" s="21">
        <v>0</v>
      </c>
      <c r="P52" s="21">
        <v>-3.534</v>
      </c>
      <c r="Q52" s="21">
        <v>0</v>
      </c>
      <c r="R52" s="21">
        <v>0</v>
      </c>
    </row>
    <row r="53" ht="16.5" spans="1:18">
      <c r="A53" s="18">
        <v>689</v>
      </c>
      <c r="B53" s="18" t="s">
        <v>118</v>
      </c>
      <c r="C53" s="18">
        <v>558.712</v>
      </c>
      <c r="D53" s="18">
        <v>836.337</v>
      </c>
      <c r="E53" s="18">
        <v>0</v>
      </c>
      <c r="F53" s="18">
        <v>0</v>
      </c>
      <c r="G53" s="18">
        <v>0</v>
      </c>
      <c r="H53" s="18">
        <v>1</v>
      </c>
      <c r="I53" s="17">
        <v>5.948</v>
      </c>
      <c r="J53" s="17">
        <v>37.169</v>
      </c>
      <c r="K53" s="21">
        <v>4</v>
      </c>
      <c r="L53" s="21">
        <v>0</v>
      </c>
      <c r="M53" s="21">
        <v>0</v>
      </c>
      <c r="N53" s="21">
        <v>0</v>
      </c>
      <c r="O53" s="21">
        <v>0</v>
      </c>
      <c r="P53" s="21">
        <v>-0.355</v>
      </c>
      <c r="Q53" s="21">
        <v>0</v>
      </c>
      <c r="R53" s="21">
        <v>0</v>
      </c>
    </row>
    <row r="54" ht="16.5" spans="1:18">
      <c r="A54" s="18">
        <v>690</v>
      </c>
      <c r="B54" s="18" t="s">
        <v>119</v>
      </c>
      <c r="C54" s="18">
        <v>686.923</v>
      </c>
      <c r="D54" s="18">
        <v>1016.871</v>
      </c>
      <c r="E54" s="18">
        <v>0</v>
      </c>
      <c r="F54" s="18">
        <v>0</v>
      </c>
      <c r="G54" s="18">
        <v>0</v>
      </c>
      <c r="H54" s="18">
        <v>1</v>
      </c>
      <c r="I54" s="17">
        <v>0.407</v>
      </c>
      <c r="J54" s="17">
        <v>32.723</v>
      </c>
      <c r="K54" s="21">
        <v>4</v>
      </c>
      <c r="L54" s="21">
        <v>0</v>
      </c>
      <c r="M54" s="21">
        <v>0</v>
      </c>
      <c r="N54" s="21">
        <v>0</v>
      </c>
      <c r="O54" s="21">
        <v>0</v>
      </c>
      <c r="P54" s="21">
        <v>-0.327</v>
      </c>
      <c r="Q54" s="21">
        <v>0</v>
      </c>
      <c r="R54" s="21">
        <v>0</v>
      </c>
    </row>
    <row r="55" ht="16.5" spans="1:18">
      <c r="A55" s="18">
        <v>691</v>
      </c>
      <c r="B55" s="18" t="s">
        <v>120</v>
      </c>
      <c r="C55" s="18">
        <v>768.966</v>
      </c>
      <c r="D55" s="18">
        <v>1129.047</v>
      </c>
      <c r="E55" s="18">
        <v>0</v>
      </c>
      <c r="F55" s="18">
        <v>0</v>
      </c>
      <c r="G55" s="18">
        <v>0</v>
      </c>
      <c r="H55" s="18">
        <v>1</v>
      </c>
      <c r="I55" s="17">
        <v>2.638</v>
      </c>
      <c r="J55" s="17">
        <v>33.689</v>
      </c>
      <c r="K55" s="21">
        <v>2</v>
      </c>
      <c r="L55" s="21">
        <v>0</v>
      </c>
      <c r="M55" s="21">
        <v>0</v>
      </c>
      <c r="N55" s="21">
        <v>0</v>
      </c>
      <c r="O55" s="21">
        <v>0</v>
      </c>
      <c r="P55" s="21">
        <v>-0.17</v>
      </c>
      <c r="Q55" s="21">
        <v>0</v>
      </c>
      <c r="R55" s="21">
        <v>0</v>
      </c>
    </row>
    <row r="56" ht="16.5" spans="1:18">
      <c r="A56" s="18">
        <v>692</v>
      </c>
      <c r="B56" s="18" t="s">
        <v>121</v>
      </c>
      <c r="C56" s="18">
        <v>689.762</v>
      </c>
      <c r="D56" s="18">
        <v>1035.633</v>
      </c>
      <c r="E56" s="18">
        <v>0</v>
      </c>
      <c r="F56" s="18">
        <v>0</v>
      </c>
      <c r="G56" s="18">
        <v>0</v>
      </c>
      <c r="H56" s="18">
        <v>1</v>
      </c>
      <c r="I56" s="17">
        <v>2.818</v>
      </c>
      <c r="J56" s="17">
        <v>35.274</v>
      </c>
      <c r="K56" s="21">
        <v>4</v>
      </c>
      <c r="L56" s="21">
        <v>0</v>
      </c>
      <c r="M56" s="21">
        <v>0</v>
      </c>
      <c r="N56" s="21">
        <v>0</v>
      </c>
      <c r="O56" s="21">
        <v>0</v>
      </c>
      <c r="P56" s="21">
        <v>-1.099</v>
      </c>
      <c r="Q56" s="21">
        <v>0</v>
      </c>
      <c r="R56" s="21">
        <v>0</v>
      </c>
    </row>
    <row r="57" ht="16.5" spans="1:18">
      <c r="A57" s="18">
        <v>698</v>
      </c>
      <c r="B57" s="18" t="s">
        <v>122</v>
      </c>
      <c r="C57" s="18">
        <v>667.608</v>
      </c>
      <c r="D57" s="18">
        <v>976.752</v>
      </c>
      <c r="E57" s="18">
        <v>0</v>
      </c>
      <c r="F57" s="18">
        <v>0</v>
      </c>
      <c r="G57" s="18">
        <v>0</v>
      </c>
      <c r="H57" s="18">
        <v>1</v>
      </c>
      <c r="I57" s="17">
        <v>2.362</v>
      </c>
      <c r="J57" s="17">
        <v>33.264</v>
      </c>
      <c r="K57" s="21">
        <v>4</v>
      </c>
      <c r="L57" s="21">
        <v>0</v>
      </c>
      <c r="M57" s="21">
        <v>0</v>
      </c>
      <c r="N57" s="21">
        <v>0</v>
      </c>
      <c r="O57" s="21">
        <v>0</v>
      </c>
      <c r="P57" s="21">
        <v>-0.941</v>
      </c>
      <c r="Q57" s="21">
        <v>0</v>
      </c>
      <c r="R57" s="21">
        <v>0</v>
      </c>
    </row>
    <row r="58" ht="16.5" spans="1:18">
      <c r="A58" s="18">
        <v>699</v>
      </c>
      <c r="B58" s="18" t="s">
        <v>123</v>
      </c>
      <c r="C58" s="18">
        <v>547.017</v>
      </c>
      <c r="D58" s="18">
        <v>790.045</v>
      </c>
      <c r="E58" s="18">
        <v>0</v>
      </c>
      <c r="F58" s="18">
        <v>0</v>
      </c>
      <c r="G58" s="18">
        <v>0</v>
      </c>
      <c r="H58" s="18">
        <v>1</v>
      </c>
      <c r="I58" s="17">
        <v>9.751</v>
      </c>
      <c r="J58" s="17">
        <v>37.513</v>
      </c>
      <c r="K58" s="21">
        <v>4</v>
      </c>
      <c r="L58" s="21">
        <v>0</v>
      </c>
      <c r="M58" s="21">
        <v>0</v>
      </c>
      <c r="N58" s="21">
        <v>0</v>
      </c>
      <c r="O58" s="21">
        <v>0</v>
      </c>
      <c r="P58" s="21">
        <v>-0.125</v>
      </c>
      <c r="Q58" s="21">
        <v>0</v>
      </c>
      <c r="R58" s="21">
        <v>0</v>
      </c>
    </row>
    <row r="59" ht="16.5" spans="1:18">
      <c r="A59" s="18">
        <v>828</v>
      </c>
      <c r="B59" s="18" t="s">
        <v>124</v>
      </c>
      <c r="C59" s="18">
        <v>1740.493</v>
      </c>
      <c r="D59" s="18">
        <v>2462.008</v>
      </c>
      <c r="E59" s="18">
        <v>0</v>
      </c>
      <c r="F59" s="18">
        <v>0</v>
      </c>
      <c r="G59" s="18">
        <v>0</v>
      </c>
      <c r="H59" s="18">
        <v>1</v>
      </c>
      <c r="I59" s="17">
        <v>3.864</v>
      </c>
      <c r="J59" s="17">
        <v>32.037</v>
      </c>
      <c r="K59" s="21">
        <v>4</v>
      </c>
      <c r="L59" s="21">
        <v>0</v>
      </c>
      <c r="M59" s="21">
        <v>0</v>
      </c>
      <c r="N59" s="21">
        <v>0</v>
      </c>
      <c r="O59" s="21">
        <v>0</v>
      </c>
      <c r="P59" s="21">
        <v>-0.119</v>
      </c>
      <c r="Q59" s="21">
        <v>0</v>
      </c>
      <c r="R59" s="21">
        <v>0</v>
      </c>
    </row>
    <row r="60" ht="16.5" spans="1:18">
      <c r="A60" s="18">
        <v>849</v>
      </c>
      <c r="B60" s="18" t="s">
        <v>125</v>
      </c>
      <c r="C60" s="18">
        <v>6963.125</v>
      </c>
      <c r="D60" s="18">
        <v>9928.907</v>
      </c>
      <c r="E60" s="18">
        <v>0</v>
      </c>
      <c r="F60" s="18">
        <v>0</v>
      </c>
      <c r="G60" s="18">
        <v>0</v>
      </c>
      <c r="H60" s="18">
        <v>1</v>
      </c>
      <c r="I60" s="17">
        <v>6.481</v>
      </c>
      <c r="J60" s="17">
        <v>34.416</v>
      </c>
      <c r="K60" s="21">
        <v>2</v>
      </c>
      <c r="L60" s="21">
        <v>0</v>
      </c>
      <c r="M60" s="21">
        <v>1</v>
      </c>
      <c r="N60" s="21">
        <v>-1</v>
      </c>
      <c r="O60" s="21">
        <v>0</v>
      </c>
      <c r="P60" s="21">
        <v>-0.001</v>
      </c>
      <c r="Q60" s="21">
        <v>0</v>
      </c>
      <c r="R60" s="21">
        <v>0</v>
      </c>
    </row>
    <row r="61" ht="16.5" spans="1:18">
      <c r="A61" s="18">
        <v>852</v>
      </c>
      <c r="B61" s="18" t="s">
        <v>126</v>
      </c>
      <c r="C61" s="18">
        <v>4362.064</v>
      </c>
      <c r="D61" s="18">
        <v>5925.635</v>
      </c>
      <c r="E61" s="18">
        <v>0</v>
      </c>
      <c r="F61" s="18">
        <v>0</v>
      </c>
      <c r="G61" s="18">
        <v>0</v>
      </c>
      <c r="H61" s="18">
        <v>1</v>
      </c>
      <c r="I61" s="17">
        <v>5.374</v>
      </c>
      <c r="J61" s="17">
        <v>30.343</v>
      </c>
      <c r="K61" s="21">
        <v>4</v>
      </c>
      <c r="L61" s="21">
        <v>0</v>
      </c>
      <c r="M61" s="21">
        <v>0</v>
      </c>
      <c r="N61" s="21">
        <v>0</v>
      </c>
      <c r="O61" s="21">
        <v>0</v>
      </c>
      <c r="P61" s="21">
        <v>0.498</v>
      </c>
      <c r="Q61" s="21">
        <v>0</v>
      </c>
      <c r="R61" s="21">
        <v>0</v>
      </c>
    </row>
    <row r="62" ht="16.5" spans="1:18">
      <c r="A62" s="18">
        <v>856</v>
      </c>
      <c r="B62" s="18" t="s">
        <v>127</v>
      </c>
      <c r="C62" s="18">
        <v>4310.667</v>
      </c>
      <c r="D62" s="18">
        <v>5722.33</v>
      </c>
      <c r="E62" s="18">
        <v>0</v>
      </c>
      <c r="F62" s="18">
        <v>0</v>
      </c>
      <c r="G62" s="18">
        <v>0</v>
      </c>
      <c r="H62" s="18">
        <v>1</v>
      </c>
      <c r="I62" s="17">
        <v>3.213</v>
      </c>
      <c r="J62" s="17">
        <v>27.09</v>
      </c>
      <c r="K62" s="21">
        <v>4</v>
      </c>
      <c r="L62" s="21">
        <v>0</v>
      </c>
      <c r="M62" s="21">
        <v>0</v>
      </c>
      <c r="N62" s="21">
        <v>-1</v>
      </c>
      <c r="O62" s="21">
        <v>0</v>
      </c>
      <c r="P62" s="21">
        <v>-0.636</v>
      </c>
      <c r="Q62" s="21">
        <v>0</v>
      </c>
      <c r="R62" s="21">
        <v>0</v>
      </c>
    </row>
    <row r="63" ht="16.5" spans="1:18">
      <c r="A63" s="18">
        <v>858</v>
      </c>
      <c r="B63" s="18" t="s">
        <v>128</v>
      </c>
      <c r="C63" s="18">
        <v>4682.952</v>
      </c>
      <c r="D63" s="18">
        <v>6824.625</v>
      </c>
      <c r="E63" s="18">
        <v>0</v>
      </c>
      <c r="F63" s="18">
        <v>0</v>
      </c>
      <c r="G63" s="18">
        <v>0</v>
      </c>
      <c r="H63" s="18">
        <v>1</v>
      </c>
      <c r="I63" s="17">
        <v>6.782</v>
      </c>
      <c r="J63" s="17">
        <v>36.035</v>
      </c>
      <c r="K63" s="21">
        <v>4</v>
      </c>
      <c r="L63" s="21">
        <v>0</v>
      </c>
      <c r="M63" s="21">
        <v>0</v>
      </c>
      <c r="N63" s="21">
        <v>0</v>
      </c>
      <c r="O63" s="21">
        <v>0</v>
      </c>
      <c r="P63" s="21">
        <v>-0.74</v>
      </c>
      <c r="Q63" s="21">
        <v>0</v>
      </c>
      <c r="R63" s="21">
        <v>0</v>
      </c>
    </row>
    <row r="64" ht="16.5" spans="1:18">
      <c r="A64" s="18">
        <v>865</v>
      </c>
      <c r="B64" s="18" t="s">
        <v>129</v>
      </c>
      <c r="C64" s="18">
        <v>1071.252</v>
      </c>
      <c r="D64" s="18">
        <v>1353.648</v>
      </c>
      <c r="E64" s="18">
        <v>0</v>
      </c>
      <c r="F64" s="18">
        <v>0</v>
      </c>
      <c r="G64" s="18">
        <v>0</v>
      </c>
      <c r="H64" s="18">
        <v>1</v>
      </c>
      <c r="I64" s="17">
        <v>5.998</v>
      </c>
      <c r="J64" s="17">
        <v>25.609</v>
      </c>
      <c r="K64" s="21">
        <v>4</v>
      </c>
      <c r="L64" s="21">
        <v>0</v>
      </c>
      <c r="M64" s="21">
        <v>0</v>
      </c>
      <c r="N64" s="21">
        <v>0</v>
      </c>
      <c r="O64" s="21">
        <v>0</v>
      </c>
      <c r="P64" s="21">
        <v>-1.117</v>
      </c>
      <c r="Q64" s="21">
        <v>0</v>
      </c>
      <c r="R64" s="21">
        <v>0</v>
      </c>
    </row>
    <row r="65" ht="16.5" spans="1:18">
      <c r="A65" s="18">
        <v>891</v>
      </c>
      <c r="B65" s="18" t="s">
        <v>130</v>
      </c>
      <c r="C65" s="18">
        <v>1015.273</v>
      </c>
      <c r="D65" s="18">
        <v>1377.983</v>
      </c>
      <c r="E65" s="18">
        <v>0</v>
      </c>
      <c r="F65" s="18">
        <v>0</v>
      </c>
      <c r="G65" s="18">
        <v>0</v>
      </c>
      <c r="H65" s="18">
        <v>1</v>
      </c>
      <c r="I65" s="17">
        <v>4.954</v>
      </c>
      <c r="J65" s="17">
        <v>29.972</v>
      </c>
      <c r="K65" s="21">
        <v>4</v>
      </c>
      <c r="L65" s="21">
        <v>0</v>
      </c>
      <c r="M65" s="21">
        <v>0</v>
      </c>
      <c r="N65" s="21">
        <v>0</v>
      </c>
      <c r="O65" s="21">
        <v>0</v>
      </c>
      <c r="P65" s="21">
        <v>1.218</v>
      </c>
      <c r="Q65" s="21">
        <v>0</v>
      </c>
      <c r="R65" s="21">
        <v>0</v>
      </c>
    </row>
    <row r="66" ht="16.5" spans="1:18">
      <c r="A66" s="18">
        <v>902</v>
      </c>
      <c r="B66" s="18" t="s">
        <v>131</v>
      </c>
      <c r="C66" s="18">
        <v>3882.888</v>
      </c>
      <c r="D66" s="18">
        <v>5099.816</v>
      </c>
      <c r="E66" s="18">
        <v>0</v>
      </c>
      <c r="F66" s="18">
        <v>0</v>
      </c>
      <c r="G66" s="18">
        <v>0</v>
      </c>
      <c r="H66" s="18">
        <v>1</v>
      </c>
      <c r="I66" s="17">
        <v>2.201</v>
      </c>
      <c r="J66" s="17">
        <v>25.538</v>
      </c>
      <c r="K66" s="21">
        <v>4</v>
      </c>
      <c r="L66" s="21">
        <v>0</v>
      </c>
      <c r="M66" s="21">
        <v>0</v>
      </c>
      <c r="N66" s="21">
        <v>0</v>
      </c>
      <c r="O66" s="21">
        <v>0</v>
      </c>
      <c r="P66" s="21">
        <v>1.293</v>
      </c>
      <c r="Q66" s="21">
        <v>0</v>
      </c>
      <c r="R66" s="21">
        <v>0</v>
      </c>
    </row>
    <row r="67" ht="16.5" spans="1:18">
      <c r="A67" s="18">
        <v>905</v>
      </c>
      <c r="B67" s="18" t="s">
        <v>132</v>
      </c>
      <c r="C67" s="18">
        <v>4412.659</v>
      </c>
      <c r="D67" s="18">
        <v>5893.461</v>
      </c>
      <c r="E67" s="18">
        <v>0</v>
      </c>
      <c r="F67" s="18">
        <v>0</v>
      </c>
      <c r="G67" s="18">
        <v>0</v>
      </c>
      <c r="H67" s="18">
        <v>1</v>
      </c>
      <c r="I67" s="17">
        <v>1.535</v>
      </c>
      <c r="J67" s="17">
        <v>26.275</v>
      </c>
      <c r="K67" s="21">
        <v>3</v>
      </c>
      <c r="L67" s="21">
        <v>0</v>
      </c>
      <c r="M67" s="21">
        <v>0</v>
      </c>
      <c r="N67" s="21">
        <v>0</v>
      </c>
      <c r="O67" s="21">
        <v>0</v>
      </c>
      <c r="P67" s="21">
        <v>1.619</v>
      </c>
      <c r="Q67" s="21">
        <v>0</v>
      </c>
      <c r="R67" s="21">
        <v>0</v>
      </c>
    </row>
    <row r="68" ht="16.5" spans="1:18">
      <c r="A68" s="18">
        <v>907</v>
      </c>
      <c r="B68" s="18" t="s">
        <v>133</v>
      </c>
      <c r="C68" s="18">
        <v>3954.378</v>
      </c>
      <c r="D68" s="18">
        <v>5238.1</v>
      </c>
      <c r="E68" s="18">
        <v>0</v>
      </c>
      <c r="F68" s="18">
        <v>0</v>
      </c>
      <c r="G68" s="18">
        <v>0</v>
      </c>
      <c r="H68" s="18">
        <v>1</v>
      </c>
      <c r="I68" s="17">
        <v>0.841</v>
      </c>
      <c r="J68" s="17">
        <v>25.142</v>
      </c>
      <c r="K68" s="21">
        <v>4</v>
      </c>
      <c r="L68" s="21">
        <v>0</v>
      </c>
      <c r="M68" s="21">
        <v>0</v>
      </c>
      <c r="N68" s="21">
        <v>0</v>
      </c>
      <c r="O68" s="21">
        <v>0</v>
      </c>
      <c r="P68" s="21">
        <v>-0.947</v>
      </c>
      <c r="Q68" s="21">
        <v>0</v>
      </c>
      <c r="R68" s="21">
        <v>0</v>
      </c>
    </row>
    <row r="69" ht="16.5" spans="1:18">
      <c r="A69" s="18">
        <v>914</v>
      </c>
      <c r="B69" s="18" t="s">
        <v>134</v>
      </c>
      <c r="C69" s="18">
        <v>4791.586</v>
      </c>
      <c r="D69" s="18">
        <v>6101.79</v>
      </c>
      <c r="E69" s="18">
        <v>0</v>
      </c>
      <c r="F69" s="18">
        <v>0</v>
      </c>
      <c r="G69" s="18">
        <v>0</v>
      </c>
      <c r="H69" s="18">
        <v>1</v>
      </c>
      <c r="I69" s="17">
        <v>1.944</v>
      </c>
      <c r="J69" s="17">
        <v>22.999</v>
      </c>
      <c r="K69" s="21">
        <v>3</v>
      </c>
      <c r="L69" s="21">
        <v>0</v>
      </c>
      <c r="M69" s="21">
        <v>0</v>
      </c>
      <c r="N69" s="21">
        <v>0</v>
      </c>
      <c r="O69" s="21">
        <v>0</v>
      </c>
      <c r="P69" s="21">
        <v>1.419</v>
      </c>
      <c r="Q69" s="21">
        <v>0</v>
      </c>
      <c r="R69" s="21">
        <v>0</v>
      </c>
    </row>
    <row r="70" ht="16.5" spans="1:18">
      <c r="A70" s="18">
        <v>915</v>
      </c>
      <c r="B70" s="18" t="s">
        <v>135</v>
      </c>
      <c r="C70" s="18">
        <v>1630.547</v>
      </c>
      <c r="D70" s="18">
        <v>2302.298</v>
      </c>
      <c r="E70" s="18">
        <v>0</v>
      </c>
      <c r="F70" s="18">
        <v>0</v>
      </c>
      <c r="G70" s="18">
        <v>0</v>
      </c>
      <c r="H70" s="18">
        <v>1</v>
      </c>
      <c r="I70" s="17">
        <v>4.572</v>
      </c>
      <c r="J70" s="17">
        <v>32.416</v>
      </c>
      <c r="K70" s="21">
        <v>2</v>
      </c>
      <c r="L70" s="21">
        <v>0</v>
      </c>
      <c r="M70" s="21">
        <v>0</v>
      </c>
      <c r="N70" s="21">
        <v>0</v>
      </c>
      <c r="O70" s="21">
        <v>0</v>
      </c>
      <c r="P70" s="21">
        <v>1.264</v>
      </c>
      <c r="Q70" s="21">
        <v>0</v>
      </c>
      <c r="R70" s="21">
        <v>0</v>
      </c>
    </row>
    <row r="71" ht="16.5" spans="1:18">
      <c r="A71" s="18">
        <v>923</v>
      </c>
      <c r="B71" s="18" t="s">
        <v>136</v>
      </c>
      <c r="C71" s="18">
        <v>242.804</v>
      </c>
      <c r="D71" s="18">
        <v>244.913</v>
      </c>
      <c r="E71" s="18">
        <v>0</v>
      </c>
      <c r="F71" s="18">
        <v>0</v>
      </c>
      <c r="G71" s="18">
        <v>0</v>
      </c>
      <c r="H71" s="18">
        <v>1</v>
      </c>
      <c r="I71" s="17">
        <v>0.3</v>
      </c>
      <c r="J71" s="17">
        <v>1.159</v>
      </c>
      <c r="K71" s="21">
        <v>4</v>
      </c>
      <c r="L71" s="21">
        <v>0</v>
      </c>
      <c r="M71" s="21">
        <v>0</v>
      </c>
      <c r="N71" s="21">
        <v>0</v>
      </c>
      <c r="O71" s="21">
        <v>0</v>
      </c>
      <c r="P71" s="21">
        <v>-0.399</v>
      </c>
      <c r="Q71" s="21">
        <v>0</v>
      </c>
      <c r="R71" s="21">
        <v>1</v>
      </c>
    </row>
    <row r="72" ht="16.5" spans="1:18">
      <c r="A72" s="18">
        <v>934</v>
      </c>
      <c r="B72" s="18" t="s">
        <v>137</v>
      </c>
      <c r="C72" s="18">
        <v>4482.328</v>
      </c>
      <c r="D72" s="18">
        <v>5739.29</v>
      </c>
      <c r="E72" s="18">
        <v>0</v>
      </c>
      <c r="F72" s="18">
        <v>0</v>
      </c>
      <c r="G72" s="18">
        <v>0</v>
      </c>
      <c r="H72" s="18">
        <v>1</v>
      </c>
      <c r="I72" s="17">
        <v>2.365</v>
      </c>
      <c r="J72" s="17">
        <v>23.748</v>
      </c>
      <c r="K72" s="21">
        <v>4</v>
      </c>
      <c r="L72" s="21">
        <v>0</v>
      </c>
      <c r="M72" s="21">
        <v>0</v>
      </c>
      <c r="N72" s="21">
        <v>0</v>
      </c>
      <c r="O72" s="21">
        <v>0</v>
      </c>
      <c r="P72" s="21">
        <v>2.413</v>
      </c>
      <c r="Q72" s="21">
        <v>0</v>
      </c>
      <c r="R72" s="21">
        <v>0</v>
      </c>
    </row>
    <row r="73" ht="16.5" spans="1:18">
      <c r="A73" s="18">
        <v>935</v>
      </c>
      <c r="B73" s="18" t="s">
        <v>138</v>
      </c>
      <c r="C73" s="18">
        <v>3105.658</v>
      </c>
      <c r="D73" s="18">
        <v>4421.119</v>
      </c>
      <c r="E73" s="18">
        <v>0</v>
      </c>
      <c r="F73" s="18">
        <v>0</v>
      </c>
      <c r="G73" s="18">
        <v>0</v>
      </c>
      <c r="H73" s="18">
        <v>1</v>
      </c>
      <c r="I73" s="17">
        <v>5.234</v>
      </c>
      <c r="J73" s="17">
        <v>33.431</v>
      </c>
      <c r="K73" s="21">
        <v>4</v>
      </c>
      <c r="L73" s="21">
        <v>0</v>
      </c>
      <c r="M73" s="21">
        <v>0</v>
      </c>
      <c r="N73" s="21">
        <v>0</v>
      </c>
      <c r="O73" s="21">
        <v>0</v>
      </c>
      <c r="P73" s="21">
        <v>-9.939</v>
      </c>
      <c r="Q73" s="21">
        <v>0</v>
      </c>
      <c r="R73" s="21">
        <v>0</v>
      </c>
    </row>
    <row r="74" ht="16.5" spans="1:18">
      <c r="A74" s="18">
        <v>941</v>
      </c>
      <c r="B74" s="18" t="s">
        <v>139</v>
      </c>
      <c r="C74" s="18">
        <v>1464.763</v>
      </c>
      <c r="D74" s="18">
        <v>1999.548</v>
      </c>
      <c r="E74" s="18">
        <v>0</v>
      </c>
      <c r="F74" s="18">
        <v>0</v>
      </c>
      <c r="G74" s="18">
        <v>0</v>
      </c>
      <c r="H74" s="18">
        <v>1</v>
      </c>
      <c r="I74" s="17">
        <v>1.177</v>
      </c>
      <c r="J74" s="17">
        <v>27.608</v>
      </c>
      <c r="K74" s="21">
        <v>2</v>
      </c>
      <c r="L74" s="21">
        <v>1</v>
      </c>
      <c r="M74" s="21">
        <v>0</v>
      </c>
      <c r="N74" s="21">
        <v>0</v>
      </c>
      <c r="O74" s="21">
        <v>0</v>
      </c>
      <c r="P74" s="21">
        <v>8.336</v>
      </c>
      <c r="Q74" s="21">
        <v>0</v>
      </c>
      <c r="R74" s="21">
        <v>0</v>
      </c>
    </row>
    <row r="75" ht="16.5" spans="1:18">
      <c r="A75" s="18">
        <v>964</v>
      </c>
      <c r="B75" s="18" t="s">
        <v>140</v>
      </c>
      <c r="C75" s="18">
        <v>6232.711</v>
      </c>
      <c r="D75" s="18">
        <v>8341.002</v>
      </c>
      <c r="E75" s="18">
        <v>0</v>
      </c>
      <c r="F75" s="18">
        <v>0</v>
      </c>
      <c r="G75" s="18">
        <v>0</v>
      </c>
      <c r="H75" s="18">
        <v>1</v>
      </c>
      <c r="I75" s="17">
        <v>0.802</v>
      </c>
      <c r="J75" s="17">
        <v>25.875</v>
      </c>
      <c r="K75" s="21">
        <v>4</v>
      </c>
      <c r="L75" s="21">
        <v>0</v>
      </c>
      <c r="M75" s="21">
        <v>0</v>
      </c>
      <c r="N75" s="21">
        <v>-1</v>
      </c>
      <c r="O75" s="21">
        <v>0</v>
      </c>
      <c r="P75" s="21">
        <v>-0.324</v>
      </c>
      <c r="Q75" s="21">
        <v>0</v>
      </c>
      <c r="R75" s="21">
        <v>0</v>
      </c>
    </row>
    <row r="76" ht="16.5" spans="1:18">
      <c r="A76" s="18">
        <v>966</v>
      </c>
      <c r="B76" s="18" t="s">
        <v>141</v>
      </c>
      <c r="C76" s="18">
        <v>5669.38</v>
      </c>
      <c r="D76" s="18">
        <v>7458.523</v>
      </c>
      <c r="E76" s="18">
        <v>0</v>
      </c>
      <c r="F76" s="18">
        <v>0</v>
      </c>
      <c r="G76" s="18">
        <v>0</v>
      </c>
      <c r="H76" s="18">
        <v>1</v>
      </c>
      <c r="I76" s="17">
        <v>2.21</v>
      </c>
      <c r="J76" s="17">
        <v>25.668</v>
      </c>
      <c r="K76" s="21">
        <v>4</v>
      </c>
      <c r="L76" s="21">
        <v>0</v>
      </c>
      <c r="M76" s="21">
        <v>0</v>
      </c>
      <c r="N76" s="21">
        <v>0</v>
      </c>
      <c r="O76" s="21">
        <v>0</v>
      </c>
      <c r="P76" s="21">
        <v>2.631</v>
      </c>
      <c r="Q76" s="21">
        <v>0</v>
      </c>
      <c r="R76" s="21">
        <v>0</v>
      </c>
    </row>
    <row r="77" ht="16.5" spans="1:18">
      <c r="A77" s="18">
        <v>974</v>
      </c>
      <c r="B77" s="18" t="s">
        <v>142</v>
      </c>
      <c r="C77" s="18">
        <v>4980.656</v>
      </c>
      <c r="D77" s="18">
        <v>6356.988</v>
      </c>
      <c r="E77" s="18">
        <v>0</v>
      </c>
      <c r="F77" s="18">
        <v>0</v>
      </c>
      <c r="G77" s="18">
        <v>0</v>
      </c>
      <c r="H77" s="18">
        <v>1</v>
      </c>
      <c r="I77" s="17">
        <v>2.563</v>
      </c>
      <c r="J77" s="17">
        <v>23.659</v>
      </c>
      <c r="K77" s="21">
        <v>4</v>
      </c>
      <c r="L77" s="21">
        <v>0</v>
      </c>
      <c r="M77" s="21">
        <v>0</v>
      </c>
      <c r="N77" s="21">
        <v>0</v>
      </c>
      <c r="O77" s="21">
        <v>0</v>
      </c>
      <c r="P77" s="21">
        <v>-6.713</v>
      </c>
      <c r="Q77" s="21">
        <v>0</v>
      </c>
      <c r="R77" s="21">
        <v>1</v>
      </c>
    </row>
    <row r="78" ht="16.5" spans="1:18">
      <c r="A78" s="18">
        <v>982</v>
      </c>
      <c r="B78" s="18" t="s">
        <v>143</v>
      </c>
      <c r="C78" s="18">
        <v>5420.482</v>
      </c>
      <c r="D78" s="18">
        <v>7280.599</v>
      </c>
      <c r="E78" s="18">
        <v>0</v>
      </c>
      <c r="F78" s="18">
        <v>0</v>
      </c>
      <c r="G78" s="18">
        <v>0</v>
      </c>
      <c r="H78" s="18">
        <v>1</v>
      </c>
      <c r="I78" s="17">
        <v>1.588</v>
      </c>
      <c r="J78" s="17">
        <v>26.731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1.226</v>
      </c>
      <c r="Q78" s="21">
        <v>0</v>
      </c>
      <c r="R78" s="21">
        <v>0</v>
      </c>
    </row>
    <row r="79" ht="16.5" spans="1:18">
      <c r="A79" s="18">
        <v>985</v>
      </c>
      <c r="B79" s="18" t="s">
        <v>144</v>
      </c>
      <c r="C79" s="18">
        <v>3667.777</v>
      </c>
      <c r="D79" s="18">
        <v>4815.284</v>
      </c>
      <c r="E79" s="18">
        <v>0</v>
      </c>
      <c r="F79" s="18">
        <v>0</v>
      </c>
      <c r="G79" s="18">
        <v>0</v>
      </c>
      <c r="H79" s="18">
        <v>1</v>
      </c>
      <c r="I79" s="17">
        <v>1.982</v>
      </c>
      <c r="J79" s="17">
        <v>25.34</v>
      </c>
      <c r="K79" s="21">
        <v>4</v>
      </c>
      <c r="L79" s="21">
        <v>0</v>
      </c>
      <c r="M79" s="21">
        <v>0</v>
      </c>
      <c r="N79" s="21">
        <v>0</v>
      </c>
      <c r="O79" s="21">
        <v>0</v>
      </c>
      <c r="P79" s="21">
        <v>0.353</v>
      </c>
      <c r="Q79" s="21">
        <v>0</v>
      </c>
      <c r="R79" s="21">
        <v>0</v>
      </c>
    </row>
    <row r="80" ht="16.5" spans="1:18">
      <c r="A80" s="18">
        <v>992</v>
      </c>
      <c r="B80" s="18" t="s">
        <v>145</v>
      </c>
      <c r="C80" s="18">
        <v>4263.493</v>
      </c>
      <c r="D80" s="18">
        <v>5483.238</v>
      </c>
      <c r="E80" s="18">
        <v>0</v>
      </c>
      <c r="F80" s="18">
        <v>0</v>
      </c>
      <c r="G80" s="18">
        <v>0</v>
      </c>
      <c r="H80" s="18">
        <v>1</v>
      </c>
      <c r="I80" s="17">
        <v>2.662</v>
      </c>
      <c r="J80" s="17">
        <v>24.315</v>
      </c>
      <c r="K80" s="21">
        <v>4</v>
      </c>
      <c r="L80" s="21">
        <v>1</v>
      </c>
      <c r="M80" s="21">
        <v>0</v>
      </c>
      <c r="N80" s="21">
        <v>0</v>
      </c>
      <c r="O80" s="21">
        <v>0</v>
      </c>
      <c r="P80" s="21">
        <v>8.969</v>
      </c>
      <c r="Q80" s="21">
        <v>0</v>
      </c>
      <c r="R80" s="21">
        <v>1</v>
      </c>
    </row>
    <row r="81" ht="16.5" spans="1:18">
      <c r="A81" s="18">
        <v>993</v>
      </c>
      <c r="B81" s="18" t="s">
        <v>146</v>
      </c>
      <c r="C81" s="18">
        <v>4045.944</v>
      </c>
      <c r="D81" s="18">
        <v>5805.187</v>
      </c>
      <c r="E81" s="18">
        <v>0</v>
      </c>
      <c r="F81" s="18">
        <v>0</v>
      </c>
      <c r="G81" s="18">
        <v>0</v>
      </c>
      <c r="H81" s="18">
        <v>1</v>
      </c>
      <c r="I81" s="17">
        <v>5.838</v>
      </c>
      <c r="J81" s="17">
        <v>34.373</v>
      </c>
      <c r="K81" s="21">
        <v>3</v>
      </c>
      <c r="L81" s="21">
        <v>0</v>
      </c>
      <c r="M81" s="21">
        <v>0</v>
      </c>
      <c r="N81" s="21">
        <v>0</v>
      </c>
      <c r="O81" s="21">
        <v>0</v>
      </c>
      <c r="P81" s="21">
        <v>1.495</v>
      </c>
      <c r="Q81" s="21">
        <v>0</v>
      </c>
      <c r="R81" s="21">
        <v>0</v>
      </c>
    </row>
    <row r="82" ht="16.5" spans="1:18">
      <c r="A82" s="18">
        <v>998</v>
      </c>
      <c r="B82" s="18" t="s">
        <v>147</v>
      </c>
      <c r="C82" s="18">
        <v>1398.171</v>
      </c>
      <c r="D82" s="18">
        <v>1970.483</v>
      </c>
      <c r="E82" s="18">
        <v>0</v>
      </c>
      <c r="F82" s="18">
        <v>0</v>
      </c>
      <c r="G82" s="18">
        <v>0</v>
      </c>
      <c r="H82" s="18">
        <v>1</v>
      </c>
      <c r="I82" s="17">
        <v>4.717</v>
      </c>
      <c r="J82" s="17">
        <v>32.391</v>
      </c>
      <c r="K82" s="21">
        <v>4</v>
      </c>
      <c r="L82" s="21">
        <v>0</v>
      </c>
      <c r="M82" s="21">
        <v>0</v>
      </c>
      <c r="N82" s="21">
        <v>0</v>
      </c>
      <c r="O82" s="21">
        <v>0</v>
      </c>
      <c r="P82" s="21">
        <v>3.486</v>
      </c>
      <c r="Q82" s="21">
        <v>0</v>
      </c>
      <c r="R82" s="21">
        <v>0</v>
      </c>
    </row>
    <row r="83" ht="16.5" spans="1:18">
      <c r="A83" s="18">
        <v>399001</v>
      </c>
      <c r="B83" s="18" t="s">
        <v>148</v>
      </c>
      <c r="C83" s="18">
        <v>7932.935</v>
      </c>
      <c r="D83" s="18">
        <v>10783.187</v>
      </c>
      <c r="E83" s="18">
        <v>0</v>
      </c>
      <c r="F83" s="18">
        <v>0</v>
      </c>
      <c r="G83" s="18">
        <v>0</v>
      </c>
      <c r="H83" s="18">
        <v>1</v>
      </c>
      <c r="I83" s="17">
        <v>0.339</v>
      </c>
      <c r="J83" s="17">
        <v>26.682</v>
      </c>
      <c r="K83" s="21">
        <v>2</v>
      </c>
      <c r="L83" s="21">
        <v>0</v>
      </c>
      <c r="M83" s="21">
        <v>0</v>
      </c>
      <c r="N83" s="21">
        <v>0</v>
      </c>
      <c r="O83" s="21">
        <v>0</v>
      </c>
      <c r="P83" s="21">
        <v>1.906</v>
      </c>
      <c r="Q83" s="21">
        <v>0</v>
      </c>
      <c r="R83" s="21">
        <v>0</v>
      </c>
    </row>
    <row r="84" ht="16.5" spans="1:18">
      <c r="A84" s="18">
        <v>399002</v>
      </c>
      <c r="B84" s="18" t="s">
        <v>149</v>
      </c>
      <c r="C84" s="18">
        <v>10425.901</v>
      </c>
      <c r="D84" s="18">
        <v>14153.341</v>
      </c>
      <c r="E84" s="18">
        <v>0</v>
      </c>
      <c r="F84" s="18">
        <v>0</v>
      </c>
      <c r="G84" s="18">
        <v>0</v>
      </c>
      <c r="H84" s="18">
        <v>1</v>
      </c>
      <c r="I84" s="17">
        <v>0.662</v>
      </c>
      <c r="J84" s="17">
        <v>26.824</v>
      </c>
      <c r="K84" s="21">
        <v>3</v>
      </c>
      <c r="L84" s="21">
        <v>0</v>
      </c>
      <c r="M84" s="21">
        <v>0</v>
      </c>
      <c r="N84" s="21">
        <v>0</v>
      </c>
      <c r="O84" s="21">
        <v>0</v>
      </c>
      <c r="P84" s="21">
        <v>-0.079</v>
      </c>
      <c r="Q84" s="21">
        <v>0</v>
      </c>
      <c r="R84" s="21">
        <v>0</v>
      </c>
    </row>
    <row r="85" ht="16.5" spans="1:18">
      <c r="A85" s="18">
        <v>399008</v>
      </c>
      <c r="B85" s="18" t="s">
        <v>150</v>
      </c>
      <c r="C85" s="18">
        <v>992.319</v>
      </c>
      <c r="D85" s="18">
        <v>1292.849</v>
      </c>
      <c r="E85" s="18">
        <v>0</v>
      </c>
      <c r="F85" s="18">
        <v>0</v>
      </c>
      <c r="G85" s="18">
        <v>0</v>
      </c>
      <c r="H85" s="18">
        <v>1</v>
      </c>
      <c r="I85" s="17">
        <v>3.011</v>
      </c>
      <c r="J85" s="17">
        <v>25.557</v>
      </c>
      <c r="K85" s="21">
        <v>4</v>
      </c>
      <c r="L85" s="21">
        <v>0</v>
      </c>
      <c r="M85" s="21">
        <v>0</v>
      </c>
      <c r="N85" s="21">
        <v>0</v>
      </c>
      <c r="O85" s="21">
        <v>0</v>
      </c>
      <c r="P85" s="21">
        <v>-1.95</v>
      </c>
      <c r="Q85" s="21">
        <v>0</v>
      </c>
      <c r="R85" s="21">
        <v>1</v>
      </c>
    </row>
    <row r="86" ht="16.5" spans="1:18">
      <c r="A86" s="18">
        <v>399009</v>
      </c>
      <c r="B86" s="18" t="s">
        <v>151</v>
      </c>
      <c r="C86" s="18">
        <v>2843.073</v>
      </c>
      <c r="D86" s="18">
        <v>3869.801</v>
      </c>
      <c r="E86" s="18">
        <v>0</v>
      </c>
      <c r="F86" s="18">
        <v>0</v>
      </c>
      <c r="G86" s="18">
        <v>0</v>
      </c>
      <c r="H86" s="18">
        <v>1</v>
      </c>
      <c r="I86" s="17">
        <v>2.283</v>
      </c>
      <c r="J86" s="17">
        <v>28.209</v>
      </c>
      <c r="K86" s="21">
        <v>3</v>
      </c>
      <c r="L86" s="21">
        <v>0</v>
      </c>
      <c r="M86" s="21">
        <v>0</v>
      </c>
      <c r="N86" s="21">
        <v>0</v>
      </c>
      <c r="O86" s="21">
        <v>0</v>
      </c>
      <c r="P86" s="21">
        <v>0.895</v>
      </c>
      <c r="Q86" s="21">
        <v>0</v>
      </c>
      <c r="R86" s="21">
        <v>0</v>
      </c>
    </row>
    <row r="87" ht="16.5" spans="1:18">
      <c r="A87" s="18">
        <v>399010</v>
      </c>
      <c r="B87" s="18" t="s">
        <v>152</v>
      </c>
      <c r="C87" s="18">
        <v>4829.891</v>
      </c>
      <c r="D87" s="18">
        <v>6691.92</v>
      </c>
      <c r="E87" s="18">
        <v>0</v>
      </c>
      <c r="F87" s="18">
        <v>0</v>
      </c>
      <c r="G87" s="18">
        <v>0</v>
      </c>
      <c r="H87" s="18">
        <v>1</v>
      </c>
      <c r="I87" s="17">
        <v>8.064</v>
      </c>
      <c r="J87" s="17">
        <v>33.645</v>
      </c>
      <c r="K87" s="21">
        <v>4</v>
      </c>
      <c r="L87" s="21">
        <v>0</v>
      </c>
      <c r="M87" s="21">
        <v>0</v>
      </c>
      <c r="N87" s="21">
        <v>0</v>
      </c>
      <c r="O87" s="21">
        <v>0</v>
      </c>
      <c r="P87" s="21">
        <v>-1.527</v>
      </c>
      <c r="Q87" s="21">
        <v>0</v>
      </c>
      <c r="R87" s="21">
        <v>0</v>
      </c>
    </row>
    <row r="88" ht="16.5" spans="1:18">
      <c r="A88" s="18">
        <v>399011</v>
      </c>
      <c r="B88" s="18" t="s">
        <v>153</v>
      </c>
      <c r="C88" s="18">
        <v>3795.271</v>
      </c>
      <c r="D88" s="18">
        <v>5165.345</v>
      </c>
      <c r="E88" s="18">
        <v>0</v>
      </c>
      <c r="F88" s="18">
        <v>0</v>
      </c>
      <c r="G88" s="18">
        <v>0</v>
      </c>
      <c r="H88" s="18">
        <v>1</v>
      </c>
      <c r="I88" s="17">
        <v>2.222</v>
      </c>
      <c r="J88" s="17">
        <v>28.157</v>
      </c>
      <c r="K88" s="21">
        <v>4</v>
      </c>
      <c r="L88" s="21">
        <v>0</v>
      </c>
      <c r="M88" s="21">
        <v>0</v>
      </c>
      <c r="N88" s="21">
        <v>0</v>
      </c>
      <c r="O88" s="21">
        <v>0</v>
      </c>
      <c r="P88" s="21">
        <v>2.359</v>
      </c>
      <c r="Q88" s="21">
        <v>0</v>
      </c>
      <c r="R88" s="21">
        <v>0</v>
      </c>
    </row>
    <row r="89" ht="16.5" spans="1:18">
      <c r="A89" s="18">
        <v>399012</v>
      </c>
      <c r="B89" s="18" t="s">
        <v>154</v>
      </c>
      <c r="C89" s="18">
        <v>2169.11</v>
      </c>
      <c r="D89" s="18">
        <v>3222.179</v>
      </c>
      <c r="E89" s="18">
        <v>0</v>
      </c>
      <c r="F89" s="18">
        <v>0</v>
      </c>
      <c r="G89" s="18">
        <v>0</v>
      </c>
      <c r="H89" s="18">
        <v>1</v>
      </c>
      <c r="I89" s="17">
        <v>3.497</v>
      </c>
      <c r="J89" s="17">
        <v>35.036</v>
      </c>
      <c r="K89" s="21">
        <v>4</v>
      </c>
      <c r="L89" s="21">
        <v>0</v>
      </c>
      <c r="M89" s="21">
        <v>0</v>
      </c>
      <c r="N89" s="21">
        <v>0</v>
      </c>
      <c r="O89" s="21">
        <v>0</v>
      </c>
      <c r="P89" s="21">
        <v>-1.148</v>
      </c>
      <c r="Q89" s="21">
        <v>0</v>
      </c>
      <c r="R89" s="21">
        <v>0</v>
      </c>
    </row>
    <row r="90" ht="16.5" spans="1:18">
      <c r="A90" s="18">
        <v>399013</v>
      </c>
      <c r="B90" s="18" t="s">
        <v>155</v>
      </c>
      <c r="C90" s="18">
        <v>3589.091</v>
      </c>
      <c r="D90" s="18">
        <v>4679.056</v>
      </c>
      <c r="E90" s="18">
        <v>0</v>
      </c>
      <c r="F90" s="18">
        <v>0</v>
      </c>
      <c r="G90" s="18">
        <v>0</v>
      </c>
      <c r="H90" s="18">
        <v>1</v>
      </c>
      <c r="I90" s="17">
        <v>0.391</v>
      </c>
      <c r="J90" s="17">
        <v>23.595</v>
      </c>
      <c r="K90" s="21">
        <v>2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</row>
    <row r="91" ht="16.5" spans="1:18">
      <c r="A91" s="18">
        <v>399015</v>
      </c>
      <c r="B91" s="18" t="s">
        <v>156</v>
      </c>
      <c r="C91" s="18">
        <v>1611.556</v>
      </c>
      <c r="D91" s="18">
        <v>2246.362</v>
      </c>
      <c r="E91" s="18">
        <v>0</v>
      </c>
      <c r="F91" s="18">
        <v>0</v>
      </c>
      <c r="G91" s="18">
        <v>0</v>
      </c>
      <c r="H91" s="18">
        <v>1</v>
      </c>
      <c r="I91" s="17">
        <v>9.054</v>
      </c>
      <c r="J91" s="17">
        <v>34.755</v>
      </c>
      <c r="K91" s="21">
        <v>3</v>
      </c>
      <c r="L91" s="21">
        <v>0</v>
      </c>
      <c r="M91" s="21">
        <v>0</v>
      </c>
      <c r="N91" s="21">
        <v>0</v>
      </c>
      <c r="O91" s="21">
        <v>0</v>
      </c>
      <c r="P91" s="21">
        <v>-1.158</v>
      </c>
      <c r="Q91" s="21">
        <v>0</v>
      </c>
      <c r="R91" s="21">
        <v>0</v>
      </c>
    </row>
    <row r="92" ht="16.5" spans="1:18">
      <c r="A92" s="18">
        <v>399016</v>
      </c>
      <c r="B92" s="18" t="s">
        <v>157</v>
      </c>
      <c r="C92" s="18">
        <v>2979.154</v>
      </c>
      <c r="D92" s="18">
        <v>4142.743</v>
      </c>
      <c r="E92" s="18">
        <v>0</v>
      </c>
      <c r="F92" s="18">
        <v>0</v>
      </c>
      <c r="G92" s="18">
        <v>0</v>
      </c>
      <c r="H92" s="18">
        <v>1</v>
      </c>
      <c r="I92" s="17">
        <v>2.963</v>
      </c>
      <c r="J92" s="17">
        <v>30.218</v>
      </c>
      <c r="K92" s="21">
        <v>4</v>
      </c>
      <c r="L92" s="21">
        <v>1</v>
      </c>
      <c r="M92" s="21">
        <v>0</v>
      </c>
      <c r="N92" s="21">
        <v>0</v>
      </c>
      <c r="O92" s="21">
        <v>0</v>
      </c>
      <c r="P92" s="21">
        <v>-7.361</v>
      </c>
      <c r="Q92" s="21">
        <v>0</v>
      </c>
      <c r="R92" s="21">
        <v>0</v>
      </c>
    </row>
    <row r="93" ht="16.5" spans="1:18">
      <c r="A93" s="18">
        <v>399017</v>
      </c>
      <c r="B93" s="18" t="s">
        <v>158</v>
      </c>
      <c r="C93" s="18">
        <v>2625.877</v>
      </c>
      <c r="D93" s="18">
        <v>3428.882</v>
      </c>
      <c r="E93" s="18">
        <v>0</v>
      </c>
      <c r="F93" s="18">
        <v>0</v>
      </c>
      <c r="G93" s="18">
        <v>0</v>
      </c>
      <c r="H93" s="18">
        <v>1</v>
      </c>
      <c r="I93" s="17">
        <v>5.362</v>
      </c>
      <c r="J93" s="17">
        <v>27.525</v>
      </c>
      <c r="K93" s="21">
        <v>2</v>
      </c>
      <c r="L93" s="21">
        <v>0</v>
      </c>
      <c r="M93" s="21">
        <v>0</v>
      </c>
      <c r="N93" s="21">
        <v>0</v>
      </c>
      <c r="O93" s="21">
        <v>0</v>
      </c>
      <c r="P93" s="21">
        <v>1.815</v>
      </c>
      <c r="Q93" s="21">
        <v>0</v>
      </c>
      <c r="R93" s="21">
        <v>0</v>
      </c>
    </row>
    <row r="94" ht="16.5" spans="1:18">
      <c r="A94" s="18">
        <v>399018</v>
      </c>
      <c r="B94" s="18" t="s">
        <v>159</v>
      </c>
      <c r="C94" s="18">
        <v>2896.527</v>
      </c>
      <c r="D94" s="18">
        <v>4287.958</v>
      </c>
      <c r="E94" s="18">
        <v>0</v>
      </c>
      <c r="F94" s="18">
        <v>0</v>
      </c>
      <c r="G94" s="18">
        <v>0</v>
      </c>
      <c r="H94" s="18">
        <v>1</v>
      </c>
      <c r="I94" s="17">
        <v>3.853</v>
      </c>
      <c r="J94" s="17">
        <v>35.052</v>
      </c>
      <c r="K94" s="21">
        <v>2</v>
      </c>
      <c r="L94" s="21">
        <v>0</v>
      </c>
      <c r="M94" s="21">
        <v>0</v>
      </c>
      <c r="N94" s="21">
        <v>0</v>
      </c>
      <c r="O94" s="21">
        <v>0</v>
      </c>
      <c r="P94" s="21">
        <v>2.151</v>
      </c>
      <c r="Q94" s="21">
        <v>0</v>
      </c>
      <c r="R94" s="21">
        <v>0</v>
      </c>
    </row>
    <row r="95" ht="16.5" spans="1:18">
      <c r="A95" s="18">
        <v>399019</v>
      </c>
      <c r="B95" s="18" t="s">
        <v>160</v>
      </c>
      <c r="C95" s="18">
        <v>2283.314</v>
      </c>
      <c r="D95" s="18">
        <v>3424.272</v>
      </c>
      <c r="E95" s="18">
        <v>0</v>
      </c>
      <c r="F95" s="18">
        <v>0</v>
      </c>
      <c r="G95" s="18">
        <v>0</v>
      </c>
      <c r="H95" s="18">
        <v>1</v>
      </c>
      <c r="I95" s="17">
        <v>9.758</v>
      </c>
      <c r="J95" s="17">
        <v>39.826</v>
      </c>
      <c r="K95" s="21">
        <v>4</v>
      </c>
      <c r="L95" s="21">
        <v>0</v>
      </c>
      <c r="M95" s="21">
        <v>0</v>
      </c>
      <c r="N95" s="21">
        <v>0</v>
      </c>
      <c r="O95" s="21">
        <v>0</v>
      </c>
      <c r="P95" s="21">
        <v>-1.759</v>
      </c>
      <c r="Q95" s="21">
        <v>0</v>
      </c>
      <c r="R95" s="21">
        <v>0</v>
      </c>
    </row>
    <row r="96" ht="16.5" spans="1:18">
      <c r="A96" s="18">
        <v>399020</v>
      </c>
      <c r="B96" s="18" t="s">
        <v>161</v>
      </c>
      <c r="C96" s="18">
        <v>913.573</v>
      </c>
      <c r="D96" s="18">
        <v>1317.813</v>
      </c>
      <c r="E96" s="18">
        <v>0</v>
      </c>
      <c r="F96" s="18">
        <v>0</v>
      </c>
      <c r="G96" s="18">
        <v>0</v>
      </c>
      <c r="H96" s="18">
        <v>1</v>
      </c>
      <c r="I96" s="17">
        <v>8.907</v>
      </c>
      <c r="J96" s="17">
        <v>36.85</v>
      </c>
      <c r="K96" s="21">
        <v>4</v>
      </c>
      <c r="L96" s="21">
        <v>0</v>
      </c>
      <c r="M96" s="21">
        <v>0</v>
      </c>
      <c r="N96" s="21">
        <v>0</v>
      </c>
      <c r="O96" s="21">
        <v>0</v>
      </c>
      <c r="P96" s="21">
        <v>0.582</v>
      </c>
      <c r="Q96" s="21">
        <v>0</v>
      </c>
      <c r="R96" s="21">
        <v>0</v>
      </c>
    </row>
    <row r="97" ht="16.5" spans="1:18">
      <c r="A97" s="18">
        <v>399088</v>
      </c>
      <c r="B97" s="18" t="s">
        <v>162</v>
      </c>
      <c r="C97" s="18">
        <v>2687.918</v>
      </c>
      <c r="D97" s="18">
        <v>3658.515</v>
      </c>
      <c r="E97" s="18">
        <v>0</v>
      </c>
      <c r="F97" s="18">
        <v>0</v>
      </c>
      <c r="G97" s="18">
        <v>0</v>
      </c>
      <c r="H97" s="18">
        <v>1</v>
      </c>
      <c r="I97" s="17">
        <v>0.246</v>
      </c>
      <c r="J97" s="17">
        <v>26.711</v>
      </c>
      <c r="K97" s="21">
        <v>4</v>
      </c>
      <c r="L97" s="21">
        <v>0</v>
      </c>
      <c r="M97" s="21">
        <v>0</v>
      </c>
      <c r="N97" s="21">
        <v>0</v>
      </c>
      <c r="O97" s="21">
        <v>0</v>
      </c>
      <c r="P97" s="21">
        <v>-2.629</v>
      </c>
      <c r="Q97" s="21">
        <v>0</v>
      </c>
      <c r="R97" s="21">
        <v>0</v>
      </c>
    </row>
    <row r="98" ht="16.5" spans="1:18">
      <c r="A98" s="18">
        <v>399100</v>
      </c>
      <c r="B98" s="18" t="s">
        <v>163</v>
      </c>
      <c r="C98" s="18">
        <v>6912.303</v>
      </c>
      <c r="D98" s="18">
        <v>9309.355</v>
      </c>
      <c r="E98" s="18">
        <v>0</v>
      </c>
      <c r="F98" s="18">
        <v>0</v>
      </c>
      <c r="G98" s="18">
        <v>0</v>
      </c>
      <c r="H98" s="18">
        <v>1</v>
      </c>
      <c r="I98" s="17">
        <v>3.182</v>
      </c>
      <c r="J98" s="17">
        <v>28.112</v>
      </c>
      <c r="K98" s="21">
        <v>2</v>
      </c>
      <c r="L98" s="21">
        <v>1</v>
      </c>
      <c r="M98" s="21">
        <v>0</v>
      </c>
      <c r="N98" s="21">
        <v>0</v>
      </c>
      <c r="O98" s="21">
        <v>0</v>
      </c>
      <c r="P98" s="21">
        <v>4.096</v>
      </c>
      <c r="Q98" s="21">
        <v>0</v>
      </c>
      <c r="R98" s="21">
        <v>0</v>
      </c>
    </row>
    <row r="99" ht="16.5" spans="1:18">
      <c r="A99" s="18">
        <v>399101</v>
      </c>
      <c r="B99" s="18" t="s">
        <v>164</v>
      </c>
      <c r="C99" s="18">
        <v>8493.428</v>
      </c>
      <c r="D99" s="18">
        <v>10976.407</v>
      </c>
      <c r="E99" s="18">
        <v>0</v>
      </c>
      <c r="F99" s="18">
        <v>0</v>
      </c>
      <c r="G99" s="18">
        <v>0</v>
      </c>
      <c r="H99" s="18">
        <v>1</v>
      </c>
      <c r="I99" s="17">
        <v>4.155</v>
      </c>
      <c r="J99" s="17">
        <v>25.836</v>
      </c>
      <c r="K99" s="21">
        <v>4</v>
      </c>
      <c r="L99" s="21">
        <v>0</v>
      </c>
      <c r="M99" s="21">
        <v>0</v>
      </c>
      <c r="N99" s="21">
        <v>0</v>
      </c>
      <c r="O99" s="21">
        <v>0</v>
      </c>
      <c r="P99" s="21">
        <v>0.994</v>
      </c>
      <c r="Q99" s="21">
        <v>0</v>
      </c>
      <c r="R99" s="21">
        <v>0</v>
      </c>
    </row>
    <row r="100" ht="16.5" spans="1:18">
      <c r="A100" s="18">
        <v>399102</v>
      </c>
      <c r="B100" s="18" t="s">
        <v>165</v>
      </c>
      <c r="C100" s="18">
        <v>1934.998</v>
      </c>
      <c r="D100" s="18">
        <v>2814.805</v>
      </c>
      <c r="E100" s="18">
        <v>0</v>
      </c>
      <c r="F100" s="18">
        <v>0</v>
      </c>
      <c r="G100" s="18">
        <v>0</v>
      </c>
      <c r="H100" s="18">
        <v>1</v>
      </c>
      <c r="I100" s="17">
        <v>4.607</v>
      </c>
      <c r="J100" s="17">
        <v>34.424</v>
      </c>
      <c r="K100" s="21">
        <v>4</v>
      </c>
      <c r="L100" s="21">
        <v>0</v>
      </c>
      <c r="M100" s="21">
        <v>0</v>
      </c>
      <c r="N100" s="21">
        <v>0</v>
      </c>
      <c r="O100" s="21">
        <v>0</v>
      </c>
      <c r="P100" s="21">
        <v>6.085</v>
      </c>
      <c r="Q100" s="21">
        <v>0</v>
      </c>
      <c r="R100" s="21">
        <v>0</v>
      </c>
    </row>
    <row r="101" ht="16.5" spans="1:18">
      <c r="A101" s="18">
        <v>399106</v>
      </c>
      <c r="B101" s="18" t="s">
        <v>166</v>
      </c>
      <c r="C101" s="18">
        <v>1462.76</v>
      </c>
      <c r="D101" s="18">
        <v>1974.811</v>
      </c>
      <c r="E101" s="18">
        <v>0</v>
      </c>
      <c r="F101" s="18">
        <v>0</v>
      </c>
      <c r="G101" s="18">
        <v>0</v>
      </c>
      <c r="H101" s="18">
        <v>1</v>
      </c>
      <c r="I101" s="17">
        <v>3.148</v>
      </c>
      <c r="J101" s="17">
        <v>28.261</v>
      </c>
      <c r="K101" s="21">
        <v>4</v>
      </c>
      <c r="L101" s="21">
        <v>1</v>
      </c>
      <c r="M101" s="21">
        <v>0</v>
      </c>
      <c r="N101" s="21">
        <v>0</v>
      </c>
      <c r="O101" s="21">
        <v>0</v>
      </c>
      <c r="P101" s="21">
        <v>-1.699</v>
      </c>
      <c r="Q101" s="21">
        <v>0</v>
      </c>
      <c r="R101" s="21">
        <v>0</v>
      </c>
    </row>
    <row r="102" ht="16.5" spans="1:18">
      <c r="A102" s="18">
        <v>399107</v>
      </c>
      <c r="B102" s="18" t="s">
        <v>167</v>
      </c>
      <c r="C102" s="18">
        <v>1529.723</v>
      </c>
      <c r="D102" s="18">
        <v>2065.541</v>
      </c>
      <c r="E102" s="18">
        <v>0</v>
      </c>
      <c r="F102" s="18">
        <v>0</v>
      </c>
      <c r="G102" s="18">
        <v>0</v>
      </c>
      <c r="H102" s="18">
        <v>1</v>
      </c>
      <c r="I102" s="17">
        <v>3.155</v>
      </c>
      <c r="J102" s="17">
        <v>28.277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1.348</v>
      </c>
      <c r="Q102" s="21">
        <v>0</v>
      </c>
      <c r="R102" s="21">
        <v>0</v>
      </c>
    </row>
    <row r="103" ht="16.5" spans="1:18">
      <c r="A103" s="18">
        <v>399233</v>
      </c>
      <c r="B103" s="18" t="s">
        <v>168</v>
      </c>
      <c r="C103" s="18">
        <v>1905.07</v>
      </c>
      <c r="D103" s="18">
        <v>2555.003</v>
      </c>
      <c r="E103" s="18">
        <v>0</v>
      </c>
      <c r="F103" s="18">
        <v>0</v>
      </c>
      <c r="G103" s="18">
        <v>0</v>
      </c>
      <c r="H103" s="18">
        <v>1</v>
      </c>
      <c r="I103" s="17">
        <v>2.424</v>
      </c>
      <c r="J103" s="17">
        <v>27.245</v>
      </c>
      <c r="K103" s="21">
        <v>3</v>
      </c>
      <c r="L103" s="21">
        <v>0</v>
      </c>
      <c r="M103" s="21">
        <v>0</v>
      </c>
      <c r="N103" s="21">
        <v>0</v>
      </c>
      <c r="O103" s="21">
        <v>0</v>
      </c>
      <c r="P103" s="21">
        <v>-0.614</v>
      </c>
      <c r="Q103" s="21">
        <v>0</v>
      </c>
      <c r="R103" s="21">
        <v>0</v>
      </c>
    </row>
    <row r="104" ht="16.5" spans="1:18">
      <c r="A104" s="18">
        <v>399235</v>
      </c>
      <c r="B104" s="18" t="s">
        <v>169</v>
      </c>
      <c r="C104" s="18">
        <v>670.29</v>
      </c>
      <c r="D104" s="18">
        <v>914.312</v>
      </c>
      <c r="E104" s="18">
        <v>0</v>
      </c>
      <c r="F104" s="18">
        <v>0</v>
      </c>
      <c r="G104" s="18">
        <v>0</v>
      </c>
      <c r="H104" s="18">
        <v>1</v>
      </c>
      <c r="I104" s="17">
        <v>9.768</v>
      </c>
      <c r="J104" s="17">
        <v>33.85</v>
      </c>
      <c r="K104" s="21">
        <v>4</v>
      </c>
      <c r="L104" s="21">
        <v>0</v>
      </c>
      <c r="M104" s="21">
        <v>0</v>
      </c>
      <c r="N104" s="21">
        <v>0</v>
      </c>
      <c r="O104" s="21">
        <v>0</v>
      </c>
      <c r="P104" s="21">
        <v>0.816</v>
      </c>
      <c r="Q104" s="21">
        <v>0</v>
      </c>
      <c r="R104" s="21">
        <v>0</v>
      </c>
    </row>
    <row r="105" ht="16.5" spans="1:18">
      <c r="A105" s="18">
        <v>399236</v>
      </c>
      <c r="B105" s="18" t="s">
        <v>170</v>
      </c>
      <c r="C105" s="18">
        <v>902.449</v>
      </c>
      <c r="D105" s="18">
        <v>1215.454</v>
      </c>
      <c r="E105" s="18">
        <v>0</v>
      </c>
      <c r="F105" s="18">
        <v>0</v>
      </c>
      <c r="G105" s="18">
        <v>0</v>
      </c>
      <c r="H105" s="18">
        <v>1</v>
      </c>
      <c r="I105" s="17">
        <v>9.125</v>
      </c>
      <c r="J105" s="17">
        <v>32.527</v>
      </c>
      <c r="K105" s="21">
        <v>1</v>
      </c>
      <c r="L105" s="21">
        <v>2</v>
      </c>
      <c r="M105" s="21">
        <v>1</v>
      </c>
      <c r="N105" s="21">
        <v>-1</v>
      </c>
      <c r="O105" s="21">
        <v>0</v>
      </c>
      <c r="P105" s="21">
        <v>0.001</v>
      </c>
      <c r="Q105" s="21">
        <v>0</v>
      </c>
      <c r="R105" s="21">
        <v>0</v>
      </c>
    </row>
    <row r="106" ht="16.5" spans="1:18">
      <c r="A106" s="18">
        <v>399237</v>
      </c>
      <c r="B106" s="18" t="s">
        <v>171</v>
      </c>
      <c r="C106" s="18">
        <v>880.527</v>
      </c>
      <c r="D106" s="18">
        <v>1110.166</v>
      </c>
      <c r="E106" s="18">
        <v>0</v>
      </c>
      <c r="F106" s="18">
        <v>0</v>
      </c>
      <c r="G106" s="18">
        <v>0</v>
      </c>
      <c r="H106" s="18">
        <v>1</v>
      </c>
      <c r="I106" s="17">
        <v>0.939</v>
      </c>
      <c r="J106" s="17">
        <v>21.43</v>
      </c>
      <c r="K106" s="21">
        <v>4</v>
      </c>
      <c r="L106" s="21">
        <v>0</v>
      </c>
      <c r="M106" s="21">
        <v>0</v>
      </c>
      <c r="N106" s="21">
        <v>0</v>
      </c>
      <c r="O106" s="21">
        <v>0</v>
      </c>
      <c r="P106" s="21">
        <v>0.626</v>
      </c>
      <c r="Q106" s="21">
        <v>0</v>
      </c>
      <c r="R106" s="21">
        <v>0</v>
      </c>
    </row>
    <row r="107" ht="16.5" spans="1:18">
      <c r="A107" s="18">
        <v>399239</v>
      </c>
      <c r="B107" s="18" t="s">
        <v>172</v>
      </c>
      <c r="C107" s="18">
        <v>1062.333</v>
      </c>
      <c r="D107" s="18">
        <v>1621.024</v>
      </c>
      <c r="E107" s="18">
        <v>0</v>
      </c>
      <c r="F107" s="18">
        <v>0</v>
      </c>
      <c r="G107" s="18">
        <v>0</v>
      </c>
      <c r="H107" s="18">
        <v>1</v>
      </c>
      <c r="I107" s="17">
        <v>12.364</v>
      </c>
      <c r="J107" s="17">
        <v>42.568</v>
      </c>
      <c r="K107" s="21">
        <v>3</v>
      </c>
      <c r="L107" s="21">
        <v>0</v>
      </c>
      <c r="M107" s="21">
        <v>0</v>
      </c>
      <c r="N107" s="21">
        <v>0</v>
      </c>
      <c r="O107" s="21">
        <v>0</v>
      </c>
      <c r="P107" s="21">
        <v>2.554</v>
      </c>
      <c r="Q107" s="21">
        <v>0</v>
      </c>
      <c r="R107" s="21">
        <v>0</v>
      </c>
    </row>
    <row r="108" ht="16.5" spans="1:18">
      <c r="A108" s="18">
        <v>399240</v>
      </c>
      <c r="B108" s="18" t="s">
        <v>173</v>
      </c>
      <c r="C108" s="18">
        <v>912.953</v>
      </c>
      <c r="D108" s="18">
        <v>1415.954</v>
      </c>
      <c r="E108" s="18">
        <v>0</v>
      </c>
      <c r="F108" s="18">
        <v>0</v>
      </c>
      <c r="G108" s="18">
        <v>0</v>
      </c>
      <c r="H108" s="18">
        <v>1</v>
      </c>
      <c r="I108" s="17">
        <v>9.124</v>
      </c>
      <c r="J108" s="17">
        <v>41.406</v>
      </c>
      <c r="K108" s="21">
        <v>4</v>
      </c>
      <c r="L108" s="21">
        <v>0</v>
      </c>
      <c r="M108" s="21">
        <v>0</v>
      </c>
      <c r="N108" s="21">
        <v>0</v>
      </c>
      <c r="O108" s="21">
        <v>0</v>
      </c>
      <c r="P108" s="21">
        <v>0.697</v>
      </c>
      <c r="Q108" s="21">
        <v>0</v>
      </c>
      <c r="R108" s="21">
        <v>0</v>
      </c>
    </row>
    <row r="109" ht="16.5" spans="1:18">
      <c r="A109" s="18">
        <v>399242</v>
      </c>
      <c r="B109" s="18" t="s">
        <v>174</v>
      </c>
      <c r="C109" s="18">
        <v>770.611</v>
      </c>
      <c r="D109" s="18">
        <v>1073.461</v>
      </c>
      <c r="E109" s="18">
        <v>0</v>
      </c>
      <c r="F109" s="18">
        <v>0</v>
      </c>
      <c r="G109" s="18">
        <v>0</v>
      </c>
      <c r="H109" s="18">
        <v>1</v>
      </c>
      <c r="I109" s="17">
        <v>11.815</v>
      </c>
      <c r="J109" s="17">
        <v>36.694</v>
      </c>
      <c r="K109" s="21">
        <v>4</v>
      </c>
      <c r="L109" s="21">
        <v>0</v>
      </c>
      <c r="M109" s="21">
        <v>0</v>
      </c>
      <c r="N109" s="21">
        <v>0</v>
      </c>
      <c r="O109" s="21">
        <v>0</v>
      </c>
      <c r="P109" s="21">
        <v>1.984</v>
      </c>
      <c r="Q109" s="21">
        <v>0</v>
      </c>
      <c r="R109" s="21">
        <v>0</v>
      </c>
    </row>
    <row r="110" ht="16.5" spans="1:18">
      <c r="A110" s="18">
        <v>399244</v>
      </c>
      <c r="B110" s="18" t="s">
        <v>175</v>
      </c>
      <c r="C110" s="18">
        <v>381.788</v>
      </c>
      <c r="D110" s="18">
        <v>525.623</v>
      </c>
      <c r="E110" s="18">
        <v>0</v>
      </c>
      <c r="F110" s="18">
        <v>0</v>
      </c>
      <c r="G110" s="18">
        <v>0</v>
      </c>
      <c r="H110" s="18">
        <v>1</v>
      </c>
      <c r="I110" s="17">
        <v>7.92</v>
      </c>
      <c r="J110" s="17">
        <v>33.118</v>
      </c>
      <c r="K110" s="21">
        <v>2</v>
      </c>
      <c r="L110" s="21">
        <v>1</v>
      </c>
      <c r="M110" s="21">
        <v>0</v>
      </c>
      <c r="N110" s="21">
        <v>0</v>
      </c>
      <c r="O110" s="21">
        <v>0</v>
      </c>
      <c r="P110" s="21">
        <v>5.887</v>
      </c>
      <c r="Q110" s="21">
        <v>0</v>
      </c>
      <c r="R110" s="21">
        <v>0</v>
      </c>
    </row>
    <row r="111" ht="16.5" spans="1:18">
      <c r="A111" s="18">
        <v>399248</v>
      </c>
      <c r="B111" s="18" t="s">
        <v>176</v>
      </c>
      <c r="C111" s="18">
        <v>574.394</v>
      </c>
      <c r="D111" s="18">
        <v>845.3</v>
      </c>
      <c r="E111" s="18">
        <v>0</v>
      </c>
      <c r="F111" s="18">
        <v>0</v>
      </c>
      <c r="G111" s="18">
        <v>0</v>
      </c>
      <c r="H111" s="18">
        <v>1</v>
      </c>
      <c r="I111" s="17">
        <v>1.525</v>
      </c>
      <c r="J111" s="17">
        <v>33.085</v>
      </c>
      <c r="K111" s="21">
        <v>3</v>
      </c>
      <c r="L111" s="21">
        <v>0</v>
      </c>
      <c r="M111" s="21">
        <v>0</v>
      </c>
      <c r="N111" s="21">
        <v>0</v>
      </c>
      <c r="O111" s="21">
        <v>0</v>
      </c>
      <c r="P111" s="21">
        <v>0.96</v>
      </c>
      <c r="Q111" s="21">
        <v>0</v>
      </c>
      <c r="R111" s="21">
        <v>0</v>
      </c>
    </row>
    <row r="112" ht="16.5" spans="1:18">
      <c r="A112" s="18">
        <v>399249</v>
      </c>
      <c r="B112" s="18" t="s">
        <v>177</v>
      </c>
      <c r="C112" s="18">
        <v>1175.518</v>
      </c>
      <c r="D112" s="18">
        <v>1683.95</v>
      </c>
      <c r="E112" s="18">
        <v>0</v>
      </c>
      <c r="F112" s="18">
        <v>0</v>
      </c>
      <c r="G112" s="18">
        <v>0</v>
      </c>
      <c r="H112" s="18">
        <v>1</v>
      </c>
      <c r="I112" s="17">
        <v>41.302</v>
      </c>
      <c r="J112" s="17">
        <v>59.025</v>
      </c>
      <c r="K112" s="21">
        <v>4</v>
      </c>
      <c r="L112" s="21">
        <v>0</v>
      </c>
      <c r="M112" s="21">
        <v>0</v>
      </c>
      <c r="N112" s="21">
        <v>0</v>
      </c>
      <c r="O112" s="21">
        <v>0</v>
      </c>
      <c r="P112" s="21">
        <v>2.239</v>
      </c>
      <c r="Q112" s="21">
        <v>0</v>
      </c>
      <c r="R112" s="21">
        <v>0</v>
      </c>
    </row>
    <row r="113" ht="16.5" spans="1:18">
      <c r="A113" s="18">
        <v>399259</v>
      </c>
      <c r="B113" s="18" t="s">
        <v>178</v>
      </c>
      <c r="C113" s="18">
        <v>2340.907</v>
      </c>
      <c r="D113" s="18">
        <v>3492.446</v>
      </c>
      <c r="E113" s="18">
        <v>0</v>
      </c>
      <c r="F113" s="18">
        <v>0</v>
      </c>
      <c r="G113" s="18">
        <v>0</v>
      </c>
      <c r="H113" s="18">
        <v>1</v>
      </c>
      <c r="I113" s="17">
        <v>5.271</v>
      </c>
      <c r="J113" s="17">
        <v>36.506</v>
      </c>
      <c r="K113" s="21">
        <v>4</v>
      </c>
      <c r="L113" s="21">
        <v>0</v>
      </c>
      <c r="M113" s="21">
        <v>0</v>
      </c>
      <c r="N113" s="21">
        <v>0</v>
      </c>
      <c r="O113" s="21">
        <v>0</v>
      </c>
      <c r="P113" s="21">
        <v>-4.049</v>
      </c>
      <c r="Q113" s="21">
        <v>0</v>
      </c>
      <c r="R113" s="21">
        <v>0</v>
      </c>
    </row>
    <row r="114" ht="16.5" spans="1:18">
      <c r="A114" s="18">
        <v>399262</v>
      </c>
      <c r="B114" s="18" t="s">
        <v>179</v>
      </c>
      <c r="C114" s="18">
        <v>1257.288</v>
      </c>
      <c r="D114" s="18">
        <v>1854.797</v>
      </c>
      <c r="E114" s="18">
        <v>0</v>
      </c>
      <c r="F114" s="18">
        <v>0</v>
      </c>
      <c r="G114" s="18">
        <v>0</v>
      </c>
      <c r="H114" s="18">
        <v>1</v>
      </c>
      <c r="I114" s="17">
        <v>3.94</v>
      </c>
      <c r="J114" s="17">
        <v>34.885</v>
      </c>
      <c r="K114" s="21">
        <v>4</v>
      </c>
      <c r="L114" s="21">
        <v>0</v>
      </c>
      <c r="M114" s="21">
        <v>0</v>
      </c>
      <c r="N114" s="21">
        <v>0</v>
      </c>
      <c r="O114" s="21">
        <v>0</v>
      </c>
      <c r="P114" s="21">
        <v>-3.979</v>
      </c>
      <c r="Q114" s="21">
        <v>0</v>
      </c>
      <c r="R114" s="21">
        <v>0</v>
      </c>
    </row>
    <row r="115" ht="16.5" spans="1:18">
      <c r="A115" s="18">
        <v>399263</v>
      </c>
      <c r="B115" s="18" t="s">
        <v>180</v>
      </c>
      <c r="C115" s="18">
        <v>1177.709</v>
      </c>
      <c r="D115" s="18">
        <v>1928.638</v>
      </c>
      <c r="E115" s="18">
        <v>0</v>
      </c>
      <c r="F115" s="18">
        <v>0</v>
      </c>
      <c r="G115" s="18">
        <v>0</v>
      </c>
      <c r="H115" s="18">
        <v>1</v>
      </c>
      <c r="I115" s="17">
        <v>6.542</v>
      </c>
      <c r="J115" s="17">
        <v>42.931</v>
      </c>
      <c r="K115" s="21">
        <v>4</v>
      </c>
      <c r="L115" s="21">
        <v>0</v>
      </c>
      <c r="M115" s="21">
        <v>0</v>
      </c>
      <c r="N115" s="21">
        <v>0</v>
      </c>
      <c r="O115" s="21">
        <v>0</v>
      </c>
      <c r="P115" s="21">
        <v>-0.866</v>
      </c>
      <c r="Q115" s="21">
        <v>0</v>
      </c>
      <c r="R115" s="21">
        <v>0</v>
      </c>
    </row>
    <row r="116" ht="16.5" spans="1:18">
      <c r="A116" s="18">
        <v>399264</v>
      </c>
      <c r="B116" s="18" t="s">
        <v>181</v>
      </c>
      <c r="C116" s="18">
        <v>804.003</v>
      </c>
      <c r="D116" s="18">
        <v>1339.186</v>
      </c>
      <c r="E116" s="18">
        <v>0</v>
      </c>
      <c r="F116" s="18">
        <v>0</v>
      </c>
      <c r="G116" s="18">
        <v>0</v>
      </c>
      <c r="H116" s="18">
        <v>1</v>
      </c>
      <c r="I116" s="17">
        <v>7.685</v>
      </c>
      <c r="J116" s="17">
        <v>44.577</v>
      </c>
      <c r="K116" s="21">
        <v>4</v>
      </c>
      <c r="L116" s="21">
        <v>0</v>
      </c>
      <c r="M116" s="21">
        <v>0</v>
      </c>
      <c r="N116" s="21">
        <v>0</v>
      </c>
      <c r="O116" s="21">
        <v>0</v>
      </c>
      <c r="P116" s="21">
        <v>-4.215</v>
      </c>
      <c r="Q116" s="21">
        <v>0</v>
      </c>
      <c r="R116" s="21">
        <v>0</v>
      </c>
    </row>
    <row r="117" ht="16.5" spans="1:18">
      <c r="A117" s="18">
        <v>399266</v>
      </c>
      <c r="B117" s="18" t="s">
        <v>182</v>
      </c>
      <c r="C117" s="18">
        <v>1671.274</v>
      </c>
      <c r="D117" s="18">
        <v>2511.362</v>
      </c>
      <c r="E117" s="18">
        <v>0</v>
      </c>
      <c r="F117" s="18">
        <v>0</v>
      </c>
      <c r="G117" s="18">
        <v>0</v>
      </c>
      <c r="H117" s="18">
        <v>1</v>
      </c>
      <c r="I117" s="17">
        <v>1.963</v>
      </c>
      <c r="J117" s="17">
        <v>34.758</v>
      </c>
      <c r="K117" s="21">
        <v>4</v>
      </c>
      <c r="L117" s="21">
        <v>0</v>
      </c>
      <c r="M117" s="21">
        <v>0</v>
      </c>
      <c r="N117" s="21">
        <v>0</v>
      </c>
      <c r="O117" s="21">
        <v>0</v>
      </c>
      <c r="P117" s="21">
        <v>0.559</v>
      </c>
      <c r="Q117" s="21">
        <v>0</v>
      </c>
      <c r="R117" s="21">
        <v>0</v>
      </c>
    </row>
    <row r="118" ht="16.5" spans="1:18">
      <c r="A118" s="18">
        <v>399274</v>
      </c>
      <c r="B118" s="18" t="s">
        <v>183</v>
      </c>
      <c r="C118" s="18">
        <v>2807.3</v>
      </c>
      <c r="D118" s="18">
        <v>3870.194</v>
      </c>
      <c r="E118" s="18">
        <v>0</v>
      </c>
      <c r="F118" s="18">
        <v>0</v>
      </c>
      <c r="G118" s="18">
        <v>0</v>
      </c>
      <c r="H118" s="18">
        <v>1</v>
      </c>
      <c r="I118" s="17">
        <v>0.824</v>
      </c>
      <c r="J118" s="17">
        <v>28.062</v>
      </c>
      <c r="K118" s="21">
        <v>3</v>
      </c>
      <c r="L118" s="21">
        <v>1</v>
      </c>
      <c r="M118" s="21">
        <v>0</v>
      </c>
      <c r="N118" s="21">
        <v>0</v>
      </c>
      <c r="O118" s="21">
        <v>0</v>
      </c>
      <c r="P118" s="21">
        <v>10.066</v>
      </c>
      <c r="Q118" s="21">
        <v>0</v>
      </c>
      <c r="R118" s="21">
        <v>1</v>
      </c>
    </row>
    <row r="119" ht="16.5" spans="1:18">
      <c r="A119" s="18">
        <v>399278</v>
      </c>
      <c r="B119" s="18" t="s">
        <v>184</v>
      </c>
      <c r="C119" s="18">
        <v>1190.058</v>
      </c>
      <c r="D119" s="18">
        <v>1674.775</v>
      </c>
      <c r="E119" s="18">
        <v>0</v>
      </c>
      <c r="F119" s="18">
        <v>0</v>
      </c>
      <c r="G119" s="18">
        <v>0</v>
      </c>
      <c r="H119" s="18">
        <v>1</v>
      </c>
      <c r="I119" s="17">
        <v>0.762</v>
      </c>
      <c r="J119" s="17">
        <v>29.483</v>
      </c>
      <c r="K119" s="21">
        <v>4</v>
      </c>
      <c r="L119" s="21">
        <v>0</v>
      </c>
      <c r="M119" s="21">
        <v>0</v>
      </c>
      <c r="N119" s="21">
        <v>0</v>
      </c>
      <c r="O119" s="21">
        <v>0</v>
      </c>
      <c r="P119" s="21">
        <v>1.403</v>
      </c>
      <c r="Q119" s="21">
        <v>0</v>
      </c>
      <c r="R119" s="21">
        <v>0</v>
      </c>
    </row>
    <row r="120" ht="16.5" spans="1:18">
      <c r="A120" s="18">
        <v>399279</v>
      </c>
      <c r="B120" s="18" t="s">
        <v>185</v>
      </c>
      <c r="C120" s="18">
        <v>2192.204</v>
      </c>
      <c r="D120" s="18">
        <v>3112.403</v>
      </c>
      <c r="E120" s="18">
        <v>0</v>
      </c>
      <c r="F120" s="18">
        <v>0</v>
      </c>
      <c r="G120" s="18">
        <v>0</v>
      </c>
      <c r="H120" s="18">
        <v>1</v>
      </c>
      <c r="I120" s="17">
        <v>3.33</v>
      </c>
      <c r="J120" s="17">
        <v>31.911</v>
      </c>
      <c r="K120" s="21">
        <v>4</v>
      </c>
      <c r="L120" s="21">
        <v>1</v>
      </c>
      <c r="M120" s="21">
        <v>0</v>
      </c>
      <c r="N120" s="21">
        <v>0</v>
      </c>
      <c r="O120" s="21">
        <v>0</v>
      </c>
      <c r="P120" s="21">
        <v>6.247</v>
      </c>
      <c r="Q120" s="21">
        <v>0</v>
      </c>
      <c r="R120" s="21">
        <v>1</v>
      </c>
    </row>
    <row r="121" ht="16.5" spans="1:18">
      <c r="A121" s="18">
        <v>399281</v>
      </c>
      <c r="B121" s="18" t="s">
        <v>186</v>
      </c>
      <c r="C121" s="18">
        <v>2381.518</v>
      </c>
      <c r="D121" s="18">
        <v>3261.077</v>
      </c>
      <c r="E121" s="18">
        <v>0</v>
      </c>
      <c r="F121" s="18">
        <v>0</v>
      </c>
      <c r="G121" s="18">
        <v>0</v>
      </c>
      <c r="H121" s="18">
        <v>1</v>
      </c>
      <c r="I121" s="17">
        <v>1.294</v>
      </c>
      <c r="J121" s="17">
        <v>27.916</v>
      </c>
      <c r="K121" s="21">
        <v>3</v>
      </c>
      <c r="L121" s="21">
        <v>0</v>
      </c>
      <c r="M121" s="21">
        <v>0</v>
      </c>
      <c r="N121" s="21">
        <v>0</v>
      </c>
      <c r="O121" s="21">
        <v>0</v>
      </c>
      <c r="P121" s="21">
        <v>-0.192</v>
      </c>
      <c r="Q121" s="21">
        <v>1</v>
      </c>
      <c r="R121" s="21">
        <v>-1</v>
      </c>
    </row>
    <row r="122" ht="16.5" spans="1:18">
      <c r="A122" s="18">
        <v>399282</v>
      </c>
      <c r="B122" s="18" t="s">
        <v>187</v>
      </c>
      <c r="C122" s="18">
        <v>2662.372</v>
      </c>
      <c r="D122" s="18">
        <v>4083.235</v>
      </c>
      <c r="E122" s="18">
        <v>0</v>
      </c>
      <c r="F122" s="18">
        <v>0</v>
      </c>
      <c r="G122" s="18">
        <v>0</v>
      </c>
      <c r="H122" s="18">
        <v>1</v>
      </c>
      <c r="I122" s="17">
        <v>10.66</v>
      </c>
      <c r="J122" s="17">
        <v>41.748</v>
      </c>
      <c r="K122" s="21">
        <v>4</v>
      </c>
      <c r="L122" s="21">
        <v>0</v>
      </c>
      <c r="M122" s="21">
        <v>0</v>
      </c>
      <c r="N122" s="21">
        <v>0</v>
      </c>
      <c r="O122" s="21">
        <v>0</v>
      </c>
      <c r="P122" s="21">
        <v>-1.986</v>
      </c>
      <c r="Q122" s="21">
        <v>0</v>
      </c>
      <c r="R122" s="21">
        <v>0</v>
      </c>
    </row>
    <row r="123" ht="16.5" spans="1:18">
      <c r="A123" s="18">
        <v>399283</v>
      </c>
      <c r="B123" s="18" t="s">
        <v>188</v>
      </c>
      <c r="C123" s="18">
        <v>2284.666</v>
      </c>
      <c r="D123" s="18">
        <v>3095.638</v>
      </c>
      <c r="E123" s="18">
        <v>0</v>
      </c>
      <c r="F123" s="18">
        <v>0</v>
      </c>
      <c r="G123" s="18">
        <v>0</v>
      </c>
      <c r="H123" s="18">
        <v>1</v>
      </c>
      <c r="I123" s="17">
        <v>7.347</v>
      </c>
      <c r="J123" s="17">
        <v>31.619</v>
      </c>
      <c r="K123" s="21">
        <v>2</v>
      </c>
      <c r="L123" s="21">
        <v>0</v>
      </c>
      <c r="M123" s="21">
        <v>0</v>
      </c>
      <c r="N123" s="21">
        <v>0</v>
      </c>
      <c r="O123" s="21">
        <v>0</v>
      </c>
      <c r="P123" s="21">
        <v>2.365</v>
      </c>
      <c r="Q123" s="21">
        <v>1</v>
      </c>
      <c r="R123" s="21">
        <v>0</v>
      </c>
    </row>
    <row r="124" ht="16.5" spans="1:18">
      <c r="A124" s="18">
        <v>399284</v>
      </c>
      <c r="B124" s="18" t="s">
        <v>189</v>
      </c>
      <c r="C124" s="18">
        <v>2223.854</v>
      </c>
      <c r="D124" s="18">
        <v>3152.363</v>
      </c>
      <c r="E124" s="18">
        <v>0</v>
      </c>
      <c r="F124" s="18">
        <v>0</v>
      </c>
      <c r="G124" s="18">
        <v>0</v>
      </c>
      <c r="H124" s="18">
        <v>1</v>
      </c>
      <c r="I124" s="17">
        <v>7.398</v>
      </c>
      <c r="J124" s="17">
        <v>34.673</v>
      </c>
      <c r="K124" s="21">
        <v>4</v>
      </c>
      <c r="L124" s="21">
        <v>0</v>
      </c>
      <c r="M124" s="21">
        <v>0</v>
      </c>
      <c r="N124" s="21">
        <v>0</v>
      </c>
      <c r="O124" s="21">
        <v>0</v>
      </c>
      <c r="P124" s="21">
        <v>-0.054</v>
      </c>
      <c r="Q124" s="21">
        <v>0</v>
      </c>
      <c r="R124" s="21">
        <v>0</v>
      </c>
    </row>
    <row r="125" ht="16.5" spans="1:18">
      <c r="A125" s="18">
        <v>399285</v>
      </c>
      <c r="B125" s="18" t="s">
        <v>190</v>
      </c>
      <c r="C125" s="18">
        <v>2919.243</v>
      </c>
      <c r="D125" s="18">
        <v>4047.146</v>
      </c>
      <c r="E125" s="18">
        <v>0</v>
      </c>
      <c r="F125" s="18">
        <v>0</v>
      </c>
      <c r="G125" s="18">
        <v>0</v>
      </c>
      <c r="H125" s="18">
        <v>1</v>
      </c>
      <c r="I125" s="17">
        <v>0.668</v>
      </c>
      <c r="J125" s="17">
        <v>28.351</v>
      </c>
      <c r="K125" s="21">
        <v>2</v>
      </c>
      <c r="L125" s="21">
        <v>0</v>
      </c>
      <c r="M125" s="21">
        <v>0</v>
      </c>
      <c r="N125" s="21">
        <v>0</v>
      </c>
      <c r="O125" s="21">
        <v>0</v>
      </c>
      <c r="P125" s="21">
        <v>2.641</v>
      </c>
      <c r="Q125" s="21">
        <v>0</v>
      </c>
      <c r="R125" s="21">
        <v>0</v>
      </c>
    </row>
    <row r="126" ht="16.5" spans="1:18">
      <c r="A126" s="18">
        <v>399286</v>
      </c>
      <c r="B126" s="18" t="s">
        <v>191</v>
      </c>
      <c r="C126" s="18">
        <v>2207.414</v>
      </c>
      <c r="D126" s="18">
        <v>3238.84</v>
      </c>
      <c r="E126" s="18">
        <v>0</v>
      </c>
      <c r="F126" s="18">
        <v>0</v>
      </c>
      <c r="G126" s="18">
        <v>0</v>
      </c>
      <c r="H126" s="18">
        <v>1</v>
      </c>
      <c r="I126" s="17">
        <v>10.897</v>
      </c>
      <c r="J126" s="17">
        <v>39.272</v>
      </c>
      <c r="K126" s="21">
        <v>2</v>
      </c>
      <c r="L126" s="21">
        <v>1</v>
      </c>
      <c r="M126" s="21">
        <v>0</v>
      </c>
      <c r="N126" s="21">
        <v>0</v>
      </c>
      <c r="O126" s="21">
        <v>0</v>
      </c>
      <c r="P126" s="21">
        <v>0.061</v>
      </c>
      <c r="Q126" s="21">
        <v>0</v>
      </c>
      <c r="R126" s="21">
        <v>0</v>
      </c>
    </row>
    <row r="127" ht="16.5" spans="1:18">
      <c r="A127" s="18">
        <v>399289</v>
      </c>
      <c r="B127" s="18" t="s">
        <v>192</v>
      </c>
      <c r="C127" s="18">
        <v>115.006</v>
      </c>
      <c r="D127" s="18">
        <v>116.534</v>
      </c>
      <c r="E127" s="18">
        <v>0</v>
      </c>
      <c r="F127" s="18">
        <v>0</v>
      </c>
      <c r="G127" s="18">
        <v>0</v>
      </c>
      <c r="H127" s="18">
        <v>1</v>
      </c>
      <c r="I127" s="17">
        <v>0.374</v>
      </c>
      <c r="J127" s="17">
        <v>1.681</v>
      </c>
      <c r="K127" s="21">
        <v>4</v>
      </c>
      <c r="L127" s="21">
        <v>0</v>
      </c>
      <c r="M127" s="21">
        <v>0</v>
      </c>
      <c r="N127" s="21">
        <v>0</v>
      </c>
      <c r="O127" s="21">
        <v>0</v>
      </c>
      <c r="P127" s="21">
        <v>1.095</v>
      </c>
      <c r="Q127" s="21">
        <v>0</v>
      </c>
      <c r="R127" s="21">
        <v>0</v>
      </c>
    </row>
    <row r="128" ht="16.5" spans="1:18">
      <c r="A128" s="18">
        <v>399291</v>
      </c>
      <c r="B128" s="18" t="s">
        <v>193</v>
      </c>
      <c r="C128" s="18">
        <v>2456.361</v>
      </c>
      <c r="D128" s="18">
        <v>3621.162</v>
      </c>
      <c r="E128" s="18">
        <v>0</v>
      </c>
      <c r="F128" s="18">
        <v>0</v>
      </c>
      <c r="G128" s="18">
        <v>0</v>
      </c>
      <c r="H128" s="18">
        <v>1</v>
      </c>
      <c r="I128" s="17">
        <v>5.213</v>
      </c>
      <c r="J128" s="17">
        <v>35.703</v>
      </c>
      <c r="K128" s="21">
        <v>4</v>
      </c>
      <c r="L128" s="21">
        <v>0</v>
      </c>
      <c r="M128" s="21">
        <v>0</v>
      </c>
      <c r="N128" s="21">
        <v>0</v>
      </c>
      <c r="O128" s="21">
        <v>0</v>
      </c>
      <c r="P128" s="21">
        <v>1.083</v>
      </c>
      <c r="Q128" s="21">
        <v>0</v>
      </c>
      <c r="R128" s="21">
        <v>0</v>
      </c>
    </row>
    <row r="129" ht="16.5" spans="1:18">
      <c r="A129" s="18">
        <v>399292</v>
      </c>
      <c r="B129" s="18" t="s">
        <v>194</v>
      </c>
      <c r="C129" s="18">
        <v>707.39</v>
      </c>
      <c r="D129" s="18">
        <v>992.756</v>
      </c>
      <c r="E129" s="18">
        <v>0</v>
      </c>
      <c r="F129" s="18">
        <v>0</v>
      </c>
      <c r="G129" s="18">
        <v>0</v>
      </c>
      <c r="H129" s="18">
        <v>1</v>
      </c>
      <c r="I129" s="17">
        <v>12.037</v>
      </c>
      <c r="J129" s="17">
        <v>37.322</v>
      </c>
      <c r="K129" s="21">
        <v>3</v>
      </c>
      <c r="L129" s="21">
        <v>0</v>
      </c>
      <c r="M129" s="21">
        <v>0</v>
      </c>
      <c r="N129" s="21">
        <v>0</v>
      </c>
      <c r="O129" s="21">
        <v>0</v>
      </c>
      <c r="P129" s="21">
        <v>3.302</v>
      </c>
      <c r="Q129" s="21">
        <v>0</v>
      </c>
      <c r="R129" s="21">
        <v>0</v>
      </c>
    </row>
    <row r="130" ht="16.5" spans="1:18">
      <c r="A130" s="18">
        <v>399293</v>
      </c>
      <c r="B130" s="18" t="s">
        <v>195</v>
      </c>
      <c r="C130" s="18">
        <v>2796.006</v>
      </c>
      <c r="D130" s="18">
        <v>4271.859</v>
      </c>
      <c r="E130" s="18">
        <v>0</v>
      </c>
      <c r="F130" s="18">
        <v>0</v>
      </c>
      <c r="G130" s="18">
        <v>0</v>
      </c>
      <c r="H130" s="18">
        <v>1</v>
      </c>
      <c r="I130" s="17">
        <v>0.625</v>
      </c>
      <c r="J130" s="17">
        <v>34.957</v>
      </c>
      <c r="K130" s="21">
        <v>3</v>
      </c>
      <c r="L130" s="21">
        <v>0</v>
      </c>
      <c r="M130" s="21">
        <v>0</v>
      </c>
      <c r="N130" s="21">
        <v>0</v>
      </c>
      <c r="O130" s="21">
        <v>0</v>
      </c>
      <c r="P130" s="21">
        <v>-1.141</v>
      </c>
      <c r="Q130" s="21">
        <v>0</v>
      </c>
      <c r="R130" s="21">
        <v>0</v>
      </c>
    </row>
    <row r="131" ht="16.5" spans="1:18">
      <c r="A131" s="18">
        <v>399297</v>
      </c>
      <c r="B131" s="18" t="s">
        <v>196</v>
      </c>
      <c r="C131" s="18">
        <v>3402.894</v>
      </c>
      <c r="D131" s="18">
        <v>4519.637</v>
      </c>
      <c r="E131" s="18">
        <v>0</v>
      </c>
      <c r="F131" s="18">
        <v>0</v>
      </c>
      <c r="G131" s="18">
        <v>0</v>
      </c>
      <c r="H131" s="18">
        <v>1</v>
      </c>
      <c r="I131" s="17">
        <v>7.452</v>
      </c>
      <c r="J131" s="17">
        <v>30.32</v>
      </c>
      <c r="K131" s="21">
        <v>4</v>
      </c>
      <c r="L131" s="21">
        <v>1</v>
      </c>
      <c r="M131" s="21">
        <v>0</v>
      </c>
      <c r="N131" s="21">
        <v>0</v>
      </c>
      <c r="O131" s="21">
        <v>0</v>
      </c>
      <c r="P131" s="21">
        <v>-5.189</v>
      </c>
      <c r="Q131" s="21">
        <v>0</v>
      </c>
      <c r="R131" s="21">
        <v>0</v>
      </c>
    </row>
    <row r="132" ht="16.5" spans="1:18">
      <c r="A132" s="18">
        <v>399298</v>
      </c>
      <c r="B132" s="18" t="s">
        <v>197</v>
      </c>
      <c r="C132" s="18">
        <v>204.485</v>
      </c>
      <c r="D132" s="18">
        <v>205.947</v>
      </c>
      <c r="E132" s="18">
        <v>0</v>
      </c>
      <c r="F132" s="18">
        <v>0</v>
      </c>
      <c r="G132" s="18">
        <v>0</v>
      </c>
      <c r="H132" s="18">
        <v>1</v>
      </c>
      <c r="I132" s="17">
        <v>0.269</v>
      </c>
      <c r="J132" s="17">
        <v>0.977</v>
      </c>
      <c r="K132" s="21">
        <v>4</v>
      </c>
      <c r="L132" s="21">
        <v>0</v>
      </c>
      <c r="M132" s="21">
        <v>0</v>
      </c>
      <c r="N132" s="21">
        <v>0</v>
      </c>
      <c r="O132" s="21">
        <v>0</v>
      </c>
      <c r="P132" s="21">
        <v>2.053</v>
      </c>
      <c r="Q132" s="21">
        <v>0</v>
      </c>
      <c r="R132" s="21">
        <v>1</v>
      </c>
    </row>
    <row r="133" ht="16.5" spans="1:18">
      <c r="A133" s="18">
        <v>399299</v>
      </c>
      <c r="B133" s="18" t="s">
        <v>198</v>
      </c>
      <c r="C133" s="18">
        <v>236.045</v>
      </c>
      <c r="D133" s="18">
        <v>237.453</v>
      </c>
      <c r="E133" s="18">
        <v>0</v>
      </c>
      <c r="F133" s="18">
        <v>0</v>
      </c>
      <c r="G133" s="18">
        <v>0</v>
      </c>
      <c r="H133" s="18">
        <v>1</v>
      </c>
      <c r="I133" s="17">
        <v>0.229</v>
      </c>
      <c r="J133" s="17">
        <v>0.821</v>
      </c>
      <c r="K133" s="21">
        <v>4</v>
      </c>
      <c r="L133" s="21">
        <v>0</v>
      </c>
      <c r="M133" s="21">
        <v>0</v>
      </c>
      <c r="N133" s="21">
        <v>0</v>
      </c>
      <c r="O133" s="21">
        <v>0</v>
      </c>
      <c r="P133" s="21">
        <v>-0.434</v>
      </c>
      <c r="Q133" s="21">
        <v>0</v>
      </c>
      <c r="R133" s="21">
        <v>0</v>
      </c>
    </row>
    <row r="134" ht="16.5" spans="1:18">
      <c r="A134" s="18">
        <v>399301</v>
      </c>
      <c r="B134" s="18" t="s">
        <v>199</v>
      </c>
      <c r="C134" s="18">
        <v>208.176</v>
      </c>
      <c r="D134" s="18">
        <v>209.664</v>
      </c>
      <c r="E134" s="18">
        <v>0</v>
      </c>
      <c r="F134" s="18">
        <v>0</v>
      </c>
      <c r="G134" s="18">
        <v>0</v>
      </c>
      <c r="H134" s="18">
        <v>1</v>
      </c>
      <c r="I134" s="17">
        <v>0.268</v>
      </c>
      <c r="J134" s="17">
        <v>0.976</v>
      </c>
      <c r="K134" s="21">
        <v>3</v>
      </c>
      <c r="L134" s="21">
        <v>0</v>
      </c>
      <c r="M134" s="21">
        <v>0</v>
      </c>
      <c r="N134" s="21">
        <v>0</v>
      </c>
      <c r="O134" s="21">
        <v>0</v>
      </c>
      <c r="P134" s="21">
        <v>5.209</v>
      </c>
      <c r="Q134" s="21">
        <v>0</v>
      </c>
      <c r="R134" s="21">
        <v>1</v>
      </c>
    </row>
    <row r="135" ht="16.5" spans="1:18">
      <c r="A135" s="18">
        <v>399302</v>
      </c>
      <c r="B135" s="18" t="s">
        <v>200</v>
      </c>
      <c r="C135" s="18">
        <v>212.519</v>
      </c>
      <c r="D135" s="18">
        <v>213.929</v>
      </c>
      <c r="E135" s="18">
        <v>0</v>
      </c>
      <c r="F135" s="18">
        <v>0</v>
      </c>
      <c r="G135" s="18">
        <v>0</v>
      </c>
      <c r="H135" s="18">
        <v>1</v>
      </c>
      <c r="I135" s="17">
        <v>0.113</v>
      </c>
      <c r="J135" s="17">
        <v>0.772</v>
      </c>
      <c r="K135" s="21">
        <v>2</v>
      </c>
      <c r="L135" s="21">
        <v>0</v>
      </c>
      <c r="M135" s="21">
        <v>0</v>
      </c>
      <c r="N135" s="21">
        <v>0</v>
      </c>
      <c r="O135" s="21">
        <v>0</v>
      </c>
      <c r="P135" s="21">
        <v>1.076</v>
      </c>
      <c r="Q135" s="21">
        <v>0</v>
      </c>
      <c r="R135" s="21">
        <v>0</v>
      </c>
    </row>
    <row r="136" ht="16.5" spans="1:18">
      <c r="A136" s="18">
        <v>399303</v>
      </c>
      <c r="B136" s="18" t="s">
        <v>201</v>
      </c>
      <c r="C136" s="18">
        <v>5426.293</v>
      </c>
      <c r="D136" s="18">
        <v>7379.675</v>
      </c>
      <c r="E136" s="18">
        <v>0</v>
      </c>
      <c r="F136" s="18">
        <v>0</v>
      </c>
      <c r="G136" s="18">
        <v>0</v>
      </c>
      <c r="H136" s="18">
        <v>1</v>
      </c>
      <c r="I136" s="17">
        <v>6.464</v>
      </c>
      <c r="J136" s="17">
        <v>31.222</v>
      </c>
      <c r="K136" s="21">
        <v>4</v>
      </c>
      <c r="L136" s="21">
        <v>0</v>
      </c>
      <c r="M136" s="21">
        <v>0</v>
      </c>
      <c r="N136" s="21">
        <v>0</v>
      </c>
      <c r="O136" s="21">
        <v>0</v>
      </c>
      <c r="P136" s="21">
        <v>0.823</v>
      </c>
      <c r="Q136" s="21">
        <v>0</v>
      </c>
      <c r="R136" s="21">
        <v>0</v>
      </c>
    </row>
    <row r="137" ht="16.5" spans="1:18">
      <c r="A137" s="18">
        <v>399315</v>
      </c>
      <c r="B137" s="18" t="s">
        <v>202</v>
      </c>
      <c r="C137" s="18">
        <v>2925.201</v>
      </c>
      <c r="D137" s="18">
        <v>3885.858</v>
      </c>
      <c r="E137" s="18">
        <v>0</v>
      </c>
      <c r="F137" s="18">
        <v>0</v>
      </c>
      <c r="G137" s="18">
        <v>0</v>
      </c>
      <c r="H137" s="18">
        <v>1</v>
      </c>
      <c r="I137" s="17">
        <v>0.603</v>
      </c>
      <c r="J137" s="17">
        <v>25.176</v>
      </c>
      <c r="K137" s="21">
        <v>3</v>
      </c>
      <c r="L137" s="21">
        <v>0</v>
      </c>
      <c r="M137" s="21">
        <v>0</v>
      </c>
      <c r="N137" s="21">
        <v>0</v>
      </c>
      <c r="O137" s="21">
        <v>0</v>
      </c>
      <c r="P137" s="21">
        <v>3.4</v>
      </c>
      <c r="Q137" s="21">
        <v>0</v>
      </c>
      <c r="R137" s="21">
        <v>1</v>
      </c>
    </row>
    <row r="138" ht="16.5" spans="1:18">
      <c r="A138" s="18">
        <v>399316</v>
      </c>
      <c r="B138" s="18" t="s">
        <v>203</v>
      </c>
      <c r="C138" s="18">
        <v>3565.864</v>
      </c>
      <c r="D138" s="18">
        <v>4785.881</v>
      </c>
      <c r="E138" s="18">
        <v>0</v>
      </c>
      <c r="F138" s="18">
        <v>0</v>
      </c>
      <c r="G138" s="18">
        <v>0</v>
      </c>
      <c r="H138" s="18">
        <v>1</v>
      </c>
      <c r="I138" s="17">
        <v>2.886</v>
      </c>
      <c r="J138" s="17">
        <v>27.642</v>
      </c>
      <c r="K138" s="21">
        <v>4</v>
      </c>
      <c r="L138" s="21">
        <v>0</v>
      </c>
      <c r="M138" s="21">
        <v>0</v>
      </c>
      <c r="N138" s="21">
        <v>0</v>
      </c>
      <c r="O138" s="21">
        <v>0</v>
      </c>
      <c r="P138" s="21">
        <v>-0.834</v>
      </c>
      <c r="Q138" s="21">
        <v>0</v>
      </c>
      <c r="R138" s="21">
        <v>0</v>
      </c>
    </row>
    <row r="139" ht="16.5" spans="1:18">
      <c r="A139" s="18">
        <v>399317</v>
      </c>
      <c r="B139" s="18" t="s">
        <v>204</v>
      </c>
      <c r="C139" s="18">
        <v>4119.154</v>
      </c>
      <c r="D139" s="18">
        <v>5401.339</v>
      </c>
      <c r="E139" s="18">
        <v>0</v>
      </c>
      <c r="F139" s="18">
        <v>0</v>
      </c>
      <c r="G139" s="18">
        <v>0</v>
      </c>
      <c r="H139" s="18">
        <v>1</v>
      </c>
      <c r="I139" s="17">
        <v>2.744</v>
      </c>
      <c r="J139" s="17">
        <v>25.831</v>
      </c>
      <c r="K139" s="21">
        <v>3</v>
      </c>
      <c r="L139" s="21">
        <v>0</v>
      </c>
      <c r="M139" s="21">
        <v>0</v>
      </c>
      <c r="N139" s="21">
        <v>0</v>
      </c>
      <c r="O139" s="21">
        <v>0</v>
      </c>
      <c r="P139" s="21">
        <v>-1.809</v>
      </c>
      <c r="Q139" s="21">
        <v>0</v>
      </c>
      <c r="R139" s="21">
        <v>0</v>
      </c>
    </row>
    <row r="140" ht="16.5" spans="1:18">
      <c r="A140" s="18">
        <v>399318</v>
      </c>
      <c r="B140" s="18" t="s">
        <v>205</v>
      </c>
      <c r="C140" s="18">
        <v>4237.967</v>
      </c>
      <c r="D140" s="18">
        <v>5153.181</v>
      </c>
      <c r="E140" s="18">
        <v>0</v>
      </c>
      <c r="F140" s="18">
        <v>0</v>
      </c>
      <c r="G140" s="18">
        <v>0</v>
      </c>
      <c r="H140" s="18">
        <v>1</v>
      </c>
      <c r="I140" s="17">
        <v>2.166</v>
      </c>
      <c r="J140" s="17">
        <v>19.541</v>
      </c>
      <c r="K140" s="21">
        <v>4</v>
      </c>
      <c r="L140" s="21">
        <v>0</v>
      </c>
      <c r="M140" s="21">
        <v>0</v>
      </c>
      <c r="N140" s="21">
        <v>0</v>
      </c>
      <c r="O140" s="21">
        <v>0</v>
      </c>
      <c r="P140" s="21">
        <v>0.566</v>
      </c>
      <c r="Q140" s="21">
        <v>0</v>
      </c>
      <c r="R140" s="21">
        <v>0</v>
      </c>
    </row>
    <row r="141" ht="16.5" spans="1:18">
      <c r="A141" s="18">
        <v>399326</v>
      </c>
      <c r="B141" s="18" t="s">
        <v>206</v>
      </c>
      <c r="C141" s="18">
        <v>2849.21</v>
      </c>
      <c r="D141" s="18">
        <v>4127.56</v>
      </c>
      <c r="E141" s="18">
        <v>0</v>
      </c>
      <c r="F141" s="18">
        <v>0</v>
      </c>
      <c r="G141" s="18">
        <v>0</v>
      </c>
      <c r="H141" s="18">
        <v>1</v>
      </c>
      <c r="I141" s="17">
        <v>2.129</v>
      </c>
      <c r="J141" s="17">
        <v>32.441</v>
      </c>
      <c r="K141" s="21">
        <v>3</v>
      </c>
      <c r="L141" s="21">
        <v>0</v>
      </c>
      <c r="M141" s="21">
        <v>0</v>
      </c>
      <c r="N141" s="21">
        <v>0</v>
      </c>
      <c r="O141" s="21">
        <v>0</v>
      </c>
      <c r="P141" s="21">
        <v>-0.421</v>
      </c>
      <c r="Q141" s="21">
        <v>0</v>
      </c>
      <c r="R141" s="21">
        <v>0</v>
      </c>
    </row>
    <row r="142" ht="16.5" spans="1:18">
      <c r="A142" s="18">
        <v>399333</v>
      </c>
      <c r="B142" s="18" t="s">
        <v>207</v>
      </c>
      <c r="C142" s="18">
        <v>6103.067</v>
      </c>
      <c r="D142" s="18">
        <v>7922.318</v>
      </c>
      <c r="E142" s="18">
        <v>0</v>
      </c>
      <c r="F142" s="18">
        <v>0</v>
      </c>
      <c r="G142" s="18">
        <v>0</v>
      </c>
      <c r="H142" s="18">
        <v>1</v>
      </c>
      <c r="I142" s="17">
        <v>0.518</v>
      </c>
      <c r="J142" s="17">
        <v>23.362</v>
      </c>
      <c r="K142" s="21">
        <v>4</v>
      </c>
      <c r="L142" s="21">
        <v>0</v>
      </c>
      <c r="M142" s="21">
        <v>0</v>
      </c>
      <c r="N142" s="21">
        <v>0</v>
      </c>
      <c r="O142" s="21">
        <v>0</v>
      </c>
      <c r="P142" s="21">
        <v>0.512</v>
      </c>
      <c r="Q142" s="21">
        <v>0</v>
      </c>
      <c r="R142" s="21">
        <v>0</v>
      </c>
    </row>
    <row r="143" ht="16.5" spans="1:18">
      <c r="A143" s="18">
        <v>399335</v>
      </c>
      <c r="B143" s="18" t="s">
        <v>208</v>
      </c>
      <c r="C143" s="18">
        <v>2987.739</v>
      </c>
      <c r="D143" s="18">
        <v>3978.611</v>
      </c>
      <c r="E143" s="18">
        <v>0</v>
      </c>
      <c r="F143" s="18">
        <v>0</v>
      </c>
      <c r="G143" s="18">
        <v>0</v>
      </c>
      <c r="H143" s="18">
        <v>1</v>
      </c>
      <c r="I143" s="17">
        <v>0.378</v>
      </c>
      <c r="J143" s="17">
        <v>25.189</v>
      </c>
      <c r="K143" s="21">
        <v>4</v>
      </c>
      <c r="L143" s="21">
        <v>1</v>
      </c>
      <c r="M143" s="21">
        <v>0</v>
      </c>
      <c r="N143" s="21">
        <v>0</v>
      </c>
      <c r="O143" s="21">
        <v>0</v>
      </c>
      <c r="P143" s="21">
        <v>1.412</v>
      </c>
      <c r="Q143" s="21">
        <v>0</v>
      </c>
      <c r="R143" s="21">
        <v>0</v>
      </c>
    </row>
    <row r="144" ht="16.5" spans="1:18">
      <c r="A144" s="18">
        <v>399339</v>
      </c>
      <c r="B144" s="18" t="s">
        <v>209</v>
      </c>
      <c r="C144" s="18">
        <v>5108.925</v>
      </c>
      <c r="D144" s="18">
        <v>7044.105</v>
      </c>
      <c r="E144" s="18">
        <v>0</v>
      </c>
      <c r="F144" s="18">
        <v>0</v>
      </c>
      <c r="G144" s="18">
        <v>0</v>
      </c>
      <c r="H144" s="18">
        <v>1</v>
      </c>
      <c r="I144" s="17">
        <v>2.151</v>
      </c>
      <c r="J144" s="17">
        <v>29.033</v>
      </c>
      <c r="K144" s="21">
        <v>1</v>
      </c>
      <c r="L144" s="21">
        <v>0</v>
      </c>
      <c r="M144" s="21">
        <v>0</v>
      </c>
      <c r="N144" s="21">
        <v>0</v>
      </c>
      <c r="O144" s="21">
        <v>0</v>
      </c>
      <c r="P144" s="21">
        <v>-2.868</v>
      </c>
      <c r="Q144" s="21">
        <v>0</v>
      </c>
      <c r="R144" s="21">
        <v>0</v>
      </c>
    </row>
    <row r="145" ht="16.5" spans="1:18">
      <c r="A145" s="18">
        <v>399352</v>
      </c>
      <c r="B145" s="18" t="s">
        <v>210</v>
      </c>
      <c r="C145" s="18">
        <v>6568.314</v>
      </c>
      <c r="D145" s="18">
        <v>8691.383</v>
      </c>
      <c r="E145" s="18">
        <v>0</v>
      </c>
      <c r="F145" s="18">
        <v>0</v>
      </c>
      <c r="G145" s="18">
        <v>0</v>
      </c>
      <c r="H145" s="18">
        <v>1</v>
      </c>
      <c r="I145" s="17">
        <v>4.296</v>
      </c>
      <c r="J145" s="17">
        <v>27.674</v>
      </c>
      <c r="K145" s="21">
        <v>4</v>
      </c>
      <c r="L145" s="21">
        <v>0</v>
      </c>
      <c r="M145" s="21">
        <v>0</v>
      </c>
      <c r="N145" s="21">
        <v>0</v>
      </c>
      <c r="O145" s="21">
        <v>0</v>
      </c>
      <c r="P145" s="21">
        <v>0.088</v>
      </c>
      <c r="Q145" s="21">
        <v>0</v>
      </c>
      <c r="R145" s="21">
        <v>0</v>
      </c>
    </row>
    <row r="146" ht="16.5" spans="1:18">
      <c r="A146" s="18">
        <v>399355</v>
      </c>
      <c r="B146" s="18" t="s">
        <v>211</v>
      </c>
      <c r="C146" s="18">
        <v>2414.994</v>
      </c>
      <c r="D146" s="18">
        <v>3133.377</v>
      </c>
      <c r="E146" s="18">
        <v>0</v>
      </c>
      <c r="F146" s="18">
        <v>0</v>
      </c>
      <c r="G146" s="18">
        <v>0</v>
      </c>
      <c r="H146" s="18">
        <v>1</v>
      </c>
      <c r="I146" s="17">
        <v>4.193</v>
      </c>
      <c r="J146" s="17">
        <v>26.158</v>
      </c>
      <c r="K146" s="21">
        <v>4</v>
      </c>
      <c r="L146" s="21">
        <v>0</v>
      </c>
      <c r="M146" s="21">
        <v>0</v>
      </c>
      <c r="N146" s="21">
        <v>0</v>
      </c>
      <c r="O146" s="21">
        <v>0</v>
      </c>
      <c r="P146" s="21">
        <v>-0.872</v>
      </c>
      <c r="Q146" s="21">
        <v>0</v>
      </c>
      <c r="R146" s="21">
        <v>0</v>
      </c>
    </row>
    <row r="147" ht="16.5" spans="1:18">
      <c r="A147" s="18">
        <v>399360</v>
      </c>
      <c r="B147" s="18" t="s">
        <v>212</v>
      </c>
      <c r="C147" s="18">
        <v>3540.61</v>
      </c>
      <c r="D147" s="18">
        <v>4985.88</v>
      </c>
      <c r="E147" s="18">
        <v>0</v>
      </c>
      <c r="F147" s="18">
        <v>0</v>
      </c>
      <c r="G147" s="18">
        <v>0</v>
      </c>
      <c r="H147" s="18">
        <v>1</v>
      </c>
      <c r="I147" s="17">
        <v>12.214</v>
      </c>
      <c r="J147" s="17">
        <v>37.661</v>
      </c>
      <c r="K147" s="21">
        <v>1</v>
      </c>
      <c r="L147" s="21">
        <v>0</v>
      </c>
      <c r="M147" s="21">
        <v>0</v>
      </c>
      <c r="N147" s="21">
        <v>0</v>
      </c>
      <c r="O147" s="21">
        <v>0</v>
      </c>
      <c r="P147" s="21">
        <v>0.258</v>
      </c>
      <c r="Q147" s="21">
        <v>0</v>
      </c>
      <c r="R147" s="21">
        <v>0</v>
      </c>
    </row>
    <row r="148" ht="16.5" spans="1:18">
      <c r="A148" s="18">
        <v>399361</v>
      </c>
      <c r="B148" s="18" t="s">
        <v>213</v>
      </c>
      <c r="C148" s="18">
        <v>2193.165</v>
      </c>
      <c r="D148" s="18">
        <v>3075.99</v>
      </c>
      <c r="E148" s="18">
        <v>0</v>
      </c>
      <c r="F148" s="18">
        <v>0</v>
      </c>
      <c r="G148" s="18">
        <v>0</v>
      </c>
      <c r="H148" s="18">
        <v>1</v>
      </c>
      <c r="I148" s="17">
        <v>8.36</v>
      </c>
      <c r="J148" s="17">
        <v>34.661</v>
      </c>
      <c r="K148" s="21">
        <v>4</v>
      </c>
      <c r="L148" s="21">
        <v>0</v>
      </c>
      <c r="M148" s="21">
        <v>0</v>
      </c>
      <c r="N148" s="21">
        <v>0</v>
      </c>
      <c r="O148" s="21">
        <v>0</v>
      </c>
      <c r="P148" s="21">
        <v>1.751</v>
      </c>
      <c r="Q148" s="21">
        <v>0</v>
      </c>
      <c r="R148" s="21">
        <v>0</v>
      </c>
    </row>
    <row r="149" ht="16.5" spans="1:18">
      <c r="A149" s="18">
        <v>399363</v>
      </c>
      <c r="B149" s="18" t="s">
        <v>214</v>
      </c>
      <c r="C149" s="18">
        <v>3155.214</v>
      </c>
      <c r="D149" s="18">
        <v>4712.647</v>
      </c>
      <c r="E149" s="18">
        <v>0</v>
      </c>
      <c r="F149" s="18">
        <v>0</v>
      </c>
      <c r="G149" s="18">
        <v>0</v>
      </c>
      <c r="H149" s="18">
        <v>1</v>
      </c>
      <c r="I149" s="17">
        <v>7.394</v>
      </c>
      <c r="J149" s="17">
        <v>37.998</v>
      </c>
      <c r="K149" s="21">
        <v>2</v>
      </c>
      <c r="L149" s="21">
        <v>2</v>
      </c>
      <c r="M149" s="21">
        <v>0</v>
      </c>
      <c r="N149" s="21">
        <v>0</v>
      </c>
      <c r="O149" s="21">
        <v>0</v>
      </c>
      <c r="P149" s="21">
        <v>1.362</v>
      </c>
      <c r="Q149" s="21">
        <v>1</v>
      </c>
      <c r="R149" s="21">
        <v>0</v>
      </c>
    </row>
    <row r="150" ht="16.5" spans="1:18">
      <c r="A150" s="18">
        <v>399366</v>
      </c>
      <c r="B150" s="18" t="s">
        <v>215</v>
      </c>
      <c r="C150" s="18">
        <v>1119.558</v>
      </c>
      <c r="D150" s="18">
        <v>1535.271</v>
      </c>
      <c r="E150" s="18">
        <v>0</v>
      </c>
      <c r="F150" s="18">
        <v>0</v>
      </c>
      <c r="G150" s="18">
        <v>0</v>
      </c>
      <c r="H150" s="18">
        <v>1</v>
      </c>
      <c r="I150" s="17">
        <v>6.53</v>
      </c>
      <c r="J150" s="17">
        <v>31.839</v>
      </c>
      <c r="K150" s="21">
        <v>4</v>
      </c>
      <c r="L150" s="21">
        <v>0</v>
      </c>
      <c r="M150" s="21">
        <v>0</v>
      </c>
      <c r="N150" s="21">
        <v>0</v>
      </c>
      <c r="O150" s="21">
        <v>0</v>
      </c>
      <c r="P150" s="21">
        <v>2.574</v>
      </c>
      <c r="Q150" s="21">
        <v>0</v>
      </c>
      <c r="R150" s="21">
        <v>0</v>
      </c>
    </row>
    <row r="151" ht="16.5" spans="1:18">
      <c r="A151" s="18">
        <v>399367</v>
      </c>
      <c r="B151" s="18" t="s">
        <v>216</v>
      </c>
      <c r="C151" s="18">
        <v>2084.594</v>
      </c>
      <c r="D151" s="18">
        <v>2968.655</v>
      </c>
      <c r="E151" s="18">
        <v>0</v>
      </c>
      <c r="F151" s="18">
        <v>0</v>
      </c>
      <c r="G151" s="18">
        <v>0</v>
      </c>
      <c r="H151" s="18">
        <v>1</v>
      </c>
      <c r="I151" s="17">
        <v>0.276</v>
      </c>
      <c r="J151" s="17">
        <v>29.973</v>
      </c>
      <c r="K151" s="21">
        <v>3</v>
      </c>
      <c r="L151" s="21">
        <v>1</v>
      </c>
      <c r="M151" s="21">
        <v>0</v>
      </c>
      <c r="N151" s="21">
        <v>0</v>
      </c>
      <c r="O151" s="21">
        <v>0</v>
      </c>
      <c r="P151" s="21">
        <v>-1.035</v>
      </c>
      <c r="Q151" s="21">
        <v>0</v>
      </c>
      <c r="R151" s="21">
        <v>0</v>
      </c>
    </row>
    <row r="152" ht="16.5" spans="1:18">
      <c r="A152" s="18">
        <v>399368</v>
      </c>
      <c r="B152" s="18" t="s">
        <v>217</v>
      </c>
      <c r="C152" s="18">
        <v>5572.833</v>
      </c>
      <c r="D152" s="18">
        <v>7396.258</v>
      </c>
      <c r="E152" s="18">
        <v>0</v>
      </c>
      <c r="F152" s="18">
        <v>0</v>
      </c>
      <c r="G152" s="18">
        <v>0</v>
      </c>
      <c r="H152" s="18">
        <v>1</v>
      </c>
      <c r="I152" s="17">
        <v>0.779</v>
      </c>
      <c r="J152" s="17">
        <v>25.24</v>
      </c>
      <c r="K152" s="21">
        <v>4</v>
      </c>
      <c r="L152" s="21">
        <v>1</v>
      </c>
      <c r="M152" s="21">
        <v>0</v>
      </c>
      <c r="N152" s="21">
        <v>0</v>
      </c>
      <c r="O152" s="21">
        <v>0</v>
      </c>
      <c r="P152" s="21">
        <v>1.277</v>
      </c>
      <c r="Q152" s="21">
        <v>0</v>
      </c>
      <c r="R152" s="21">
        <v>0</v>
      </c>
    </row>
    <row r="153" ht="16.5" spans="1:18">
      <c r="A153" s="18">
        <v>399376</v>
      </c>
      <c r="B153" s="18" t="s">
        <v>218</v>
      </c>
      <c r="C153" s="18">
        <v>3451.686</v>
      </c>
      <c r="D153" s="18">
        <v>4758.151</v>
      </c>
      <c r="E153" s="18">
        <v>0</v>
      </c>
      <c r="F153" s="18">
        <v>0</v>
      </c>
      <c r="G153" s="18">
        <v>0</v>
      </c>
      <c r="H153" s="18">
        <v>1</v>
      </c>
      <c r="I153" s="17">
        <v>0.885</v>
      </c>
      <c r="J153" s="17">
        <v>28.099</v>
      </c>
      <c r="K153" s="21">
        <v>2</v>
      </c>
      <c r="L153" s="21">
        <v>0</v>
      </c>
      <c r="M153" s="21">
        <v>0</v>
      </c>
      <c r="N153" s="21">
        <v>0</v>
      </c>
      <c r="O153" s="21">
        <v>0</v>
      </c>
      <c r="P153" s="21">
        <v>0.388</v>
      </c>
      <c r="Q153" s="21">
        <v>0</v>
      </c>
      <c r="R153" s="21">
        <v>0</v>
      </c>
    </row>
    <row r="154" ht="16.5" spans="1:18">
      <c r="A154" s="18">
        <v>399387</v>
      </c>
      <c r="B154" s="18" t="s">
        <v>219</v>
      </c>
      <c r="C154" s="18">
        <v>3961.43</v>
      </c>
      <c r="D154" s="18">
        <v>5062.122</v>
      </c>
      <c r="E154" s="18">
        <v>0</v>
      </c>
      <c r="F154" s="18">
        <v>0</v>
      </c>
      <c r="G154" s="18">
        <v>0</v>
      </c>
      <c r="H154" s="18">
        <v>1</v>
      </c>
      <c r="I154" s="17">
        <v>2.626</v>
      </c>
      <c r="J154" s="17">
        <v>23.799</v>
      </c>
      <c r="K154" s="21">
        <v>3</v>
      </c>
      <c r="L154" s="21">
        <v>0</v>
      </c>
      <c r="M154" s="21">
        <v>0</v>
      </c>
      <c r="N154" s="21">
        <v>0</v>
      </c>
      <c r="O154" s="21">
        <v>0</v>
      </c>
      <c r="P154" s="21">
        <v>1.048</v>
      </c>
      <c r="Q154" s="21">
        <v>0</v>
      </c>
      <c r="R154" s="21">
        <v>0</v>
      </c>
    </row>
    <row r="155" ht="16.5" spans="1:18">
      <c r="A155" s="18">
        <v>399388</v>
      </c>
      <c r="B155" s="18" t="s">
        <v>220</v>
      </c>
      <c r="C155" s="18">
        <v>3099.363</v>
      </c>
      <c r="D155" s="18">
        <v>4411.34</v>
      </c>
      <c r="E155" s="18">
        <v>0</v>
      </c>
      <c r="F155" s="18">
        <v>0</v>
      </c>
      <c r="G155" s="18">
        <v>0</v>
      </c>
      <c r="H155" s="18">
        <v>1</v>
      </c>
      <c r="I155" s="17">
        <v>6.074</v>
      </c>
      <c r="J155" s="17">
        <v>34.009</v>
      </c>
      <c r="K155" s="21">
        <v>2</v>
      </c>
      <c r="L155" s="21">
        <v>0</v>
      </c>
      <c r="M155" s="21">
        <v>0</v>
      </c>
      <c r="N155" s="21">
        <v>0</v>
      </c>
      <c r="O155" s="21">
        <v>0</v>
      </c>
      <c r="P155" s="21">
        <v>0.201</v>
      </c>
      <c r="Q155" s="21">
        <v>0</v>
      </c>
      <c r="R155" s="21">
        <v>0</v>
      </c>
    </row>
    <row r="156" ht="16.5" spans="1:18">
      <c r="A156" s="18">
        <v>399389</v>
      </c>
      <c r="B156" s="18" t="s">
        <v>221</v>
      </c>
      <c r="C156" s="18">
        <v>3295.416</v>
      </c>
      <c r="D156" s="18">
        <v>4459.168</v>
      </c>
      <c r="E156" s="18">
        <v>0</v>
      </c>
      <c r="F156" s="18">
        <v>0</v>
      </c>
      <c r="G156" s="18">
        <v>0</v>
      </c>
      <c r="H156" s="18">
        <v>1</v>
      </c>
      <c r="I156" s="17">
        <v>1.473</v>
      </c>
      <c r="J156" s="17">
        <v>27.186</v>
      </c>
      <c r="K156" s="21">
        <v>2</v>
      </c>
      <c r="L156" s="21">
        <v>0</v>
      </c>
      <c r="M156" s="21">
        <v>0</v>
      </c>
      <c r="N156" s="21">
        <v>0</v>
      </c>
      <c r="O156" s="21">
        <v>0</v>
      </c>
      <c r="P156" s="21">
        <v>-1.379</v>
      </c>
      <c r="Q156" s="21">
        <v>0</v>
      </c>
      <c r="R156" s="21">
        <v>0</v>
      </c>
    </row>
    <row r="157" ht="16.5" spans="1:18">
      <c r="A157" s="18">
        <v>399392</v>
      </c>
      <c r="B157" s="18" t="s">
        <v>222</v>
      </c>
      <c r="C157" s="18">
        <v>1816.585</v>
      </c>
      <c r="D157" s="18">
        <v>2446.134</v>
      </c>
      <c r="E157" s="18">
        <v>0</v>
      </c>
      <c r="F157" s="18">
        <v>0</v>
      </c>
      <c r="G157" s="18">
        <v>0</v>
      </c>
      <c r="H157" s="18">
        <v>1</v>
      </c>
      <c r="I157" s="17">
        <v>2.44</v>
      </c>
      <c r="J157" s="17">
        <v>27.549</v>
      </c>
      <c r="K157" s="21">
        <v>3</v>
      </c>
      <c r="L157" s="21">
        <v>1</v>
      </c>
      <c r="M157" s="21">
        <v>0</v>
      </c>
      <c r="N157" s="21">
        <v>0</v>
      </c>
      <c r="O157" s="21">
        <v>0</v>
      </c>
      <c r="P157" s="21">
        <v>-1</v>
      </c>
      <c r="Q157" s="21">
        <v>0</v>
      </c>
      <c r="R157" s="21">
        <v>0</v>
      </c>
    </row>
    <row r="158" ht="16.5" spans="1:18">
      <c r="A158" s="18">
        <v>399393</v>
      </c>
      <c r="B158" s="18" t="s">
        <v>223</v>
      </c>
      <c r="C158" s="18">
        <v>2372.62</v>
      </c>
      <c r="D158" s="18">
        <v>3395.988</v>
      </c>
      <c r="E158" s="18">
        <v>0</v>
      </c>
      <c r="F158" s="18">
        <v>0</v>
      </c>
      <c r="G158" s="18">
        <v>0</v>
      </c>
      <c r="H158" s="18">
        <v>1</v>
      </c>
      <c r="I158" s="17">
        <v>2.547</v>
      </c>
      <c r="J158" s="17">
        <v>31.914</v>
      </c>
      <c r="K158" s="21">
        <v>3</v>
      </c>
      <c r="L158" s="21">
        <v>0</v>
      </c>
      <c r="M158" s="21">
        <v>0</v>
      </c>
      <c r="N158" s="21">
        <v>0</v>
      </c>
      <c r="O158" s="21">
        <v>0</v>
      </c>
      <c r="P158" s="21">
        <v>-0.389</v>
      </c>
      <c r="Q158" s="21">
        <v>0</v>
      </c>
      <c r="R158" s="21">
        <v>0</v>
      </c>
    </row>
    <row r="159" ht="16.5" spans="1:18">
      <c r="A159" s="18">
        <v>399397</v>
      </c>
      <c r="B159" s="18" t="s">
        <v>224</v>
      </c>
      <c r="C159" s="18">
        <v>1406.47</v>
      </c>
      <c r="D159" s="18">
        <v>1961.768</v>
      </c>
      <c r="E159" s="18">
        <v>0</v>
      </c>
      <c r="F159" s="18">
        <v>0</v>
      </c>
      <c r="G159" s="18">
        <v>0</v>
      </c>
      <c r="H159" s="18">
        <v>1</v>
      </c>
      <c r="I159" s="17">
        <v>3.91</v>
      </c>
      <c r="J159" s="17">
        <v>31.109</v>
      </c>
      <c r="K159" s="21">
        <v>4</v>
      </c>
      <c r="L159" s="21">
        <v>1</v>
      </c>
      <c r="M159" s="21">
        <v>0</v>
      </c>
      <c r="N159" s="21">
        <v>0</v>
      </c>
      <c r="O159" s="21">
        <v>0</v>
      </c>
      <c r="P159" s="21">
        <v>0.154</v>
      </c>
      <c r="Q159" s="21">
        <v>0</v>
      </c>
      <c r="R159" s="21">
        <v>0</v>
      </c>
    </row>
    <row r="160" ht="16.5" spans="1:18">
      <c r="A160" s="18">
        <v>399401</v>
      </c>
      <c r="B160" s="18" t="s">
        <v>225</v>
      </c>
      <c r="C160" s="18">
        <v>2911.194</v>
      </c>
      <c r="D160" s="18">
        <v>3882.833</v>
      </c>
      <c r="E160" s="18">
        <v>0</v>
      </c>
      <c r="F160" s="18">
        <v>0</v>
      </c>
      <c r="G160" s="18">
        <v>0</v>
      </c>
      <c r="H160" s="18">
        <v>1</v>
      </c>
      <c r="I160" s="17">
        <v>1.674</v>
      </c>
      <c r="J160" s="17">
        <v>26.279</v>
      </c>
      <c r="K160" s="21">
        <v>3</v>
      </c>
      <c r="L160" s="21">
        <v>0</v>
      </c>
      <c r="M160" s="21">
        <v>0</v>
      </c>
      <c r="N160" s="21">
        <v>0</v>
      </c>
      <c r="O160" s="21">
        <v>0</v>
      </c>
      <c r="P160" s="21">
        <v>0.856</v>
      </c>
      <c r="Q160" s="21">
        <v>0</v>
      </c>
      <c r="R160" s="21">
        <v>0</v>
      </c>
    </row>
    <row r="161" ht="16.5" spans="1:18">
      <c r="A161" s="18">
        <v>399405</v>
      </c>
      <c r="B161" s="18" t="s">
        <v>226</v>
      </c>
      <c r="C161" s="18">
        <v>1615.44</v>
      </c>
      <c r="D161" s="18">
        <v>2309.448</v>
      </c>
      <c r="E161" s="18">
        <v>0</v>
      </c>
      <c r="F161" s="18">
        <v>0</v>
      </c>
      <c r="G161" s="18">
        <v>0</v>
      </c>
      <c r="H161" s="18">
        <v>1</v>
      </c>
      <c r="I161" s="17">
        <v>4.101</v>
      </c>
      <c r="J161" s="17">
        <v>32.92</v>
      </c>
      <c r="K161" s="21">
        <v>2</v>
      </c>
      <c r="L161" s="21">
        <v>1</v>
      </c>
      <c r="M161" s="21">
        <v>0</v>
      </c>
      <c r="N161" s="21">
        <v>0</v>
      </c>
      <c r="O161" s="21">
        <v>0</v>
      </c>
      <c r="P161" s="21">
        <v>1.037</v>
      </c>
      <c r="Q161" s="21">
        <v>0</v>
      </c>
      <c r="R161" s="21">
        <v>0</v>
      </c>
    </row>
    <row r="162" ht="16.5" spans="1:18">
      <c r="A162" s="18">
        <v>399407</v>
      </c>
      <c r="B162" s="18" t="s">
        <v>227</v>
      </c>
      <c r="C162" s="18">
        <v>1564.652</v>
      </c>
      <c r="D162" s="18">
        <v>2201.005</v>
      </c>
      <c r="E162" s="18">
        <v>0</v>
      </c>
      <c r="F162" s="18">
        <v>0</v>
      </c>
      <c r="G162" s="18">
        <v>0</v>
      </c>
      <c r="H162" s="18">
        <v>1</v>
      </c>
      <c r="I162" s="17">
        <v>6.528</v>
      </c>
      <c r="J162" s="17">
        <v>33.552</v>
      </c>
      <c r="K162" s="21">
        <v>3</v>
      </c>
      <c r="L162" s="21">
        <v>0</v>
      </c>
      <c r="M162" s="21">
        <v>0</v>
      </c>
      <c r="N162" s="21">
        <v>0</v>
      </c>
      <c r="O162" s="21">
        <v>0</v>
      </c>
      <c r="P162" s="21">
        <v>2.309</v>
      </c>
      <c r="Q162" s="21">
        <v>0</v>
      </c>
      <c r="R162" s="21">
        <v>0</v>
      </c>
    </row>
    <row r="163" ht="16.5" spans="1:18">
      <c r="A163" s="18">
        <v>399409</v>
      </c>
      <c r="B163" s="18" t="s">
        <v>228</v>
      </c>
      <c r="C163" s="18">
        <v>3105.905</v>
      </c>
      <c r="D163" s="18">
        <v>4502.397</v>
      </c>
      <c r="E163" s="18">
        <v>0</v>
      </c>
      <c r="F163" s="18">
        <v>0</v>
      </c>
      <c r="G163" s="18">
        <v>0</v>
      </c>
      <c r="H163" s="18">
        <v>1</v>
      </c>
      <c r="I163" s="17">
        <v>9.149</v>
      </c>
      <c r="J163" s="17">
        <v>37.328</v>
      </c>
      <c r="K163" s="21">
        <v>4</v>
      </c>
      <c r="L163" s="21">
        <v>0</v>
      </c>
      <c r="M163" s="21">
        <v>0</v>
      </c>
      <c r="N163" s="21">
        <v>0</v>
      </c>
      <c r="O163" s="21">
        <v>0</v>
      </c>
      <c r="P163" s="21">
        <v>4.281</v>
      </c>
      <c r="Q163" s="21">
        <v>0</v>
      </c>
      <c r="R163" s="21">
        <v>0</v>
      </c>
    </row>
    <row r="164" ht="16.5" spans="1:18">
      <c r="A164" s="18">
        <v>399410</v>
      </c>
      <c r="B164" s="18" t="s">
        <v>229</v>
      </c>
      <c r="C164" s="18">
        <v>1380.99</v>
      </c>
      <c r="D164" s="18">
        <v>1896.656</v>
      </c>
      <c r="E164" s="18">
        <v>0</v>
      </c>
      <c r="F164" s="18">
        <v>0</v>
      </c>
      <c r="G164" s="18">
        <v>0</v>
      </c>
      <c r="H164" s="18">
        <v>1</v>
      </c>
      <c r="I164" s="17">
        <v>0.04</v>
      </c>
      <c r="J164" s="17">
        <v>27.218</v>
      </c>
      <c r="K164" s="21">
        <v>4</v>
      </c>
      <c r="L164" s="21">
        <v>0</v>
      </c>
      <c r="M164" s="21">
        <v>0</v>
      </c>
      <c r="N164" s="21">
        <v>0</v>
      </c>
      <c r="O164" s="21">
        <v>0</v>
      </c>
      <c r="P164" s="21">
        <v>1.84</v>
      </c>
      <c r="Q164" s="21">
        <v>0</v>
      </c>
      <c r="R164" s="21">
        <v>1</v>
      </c>
    </row>
    <row r="165" ht="16.5" spans="1:18">
      <c r="A165" s="18">
        <v>399412</v>
      </c>
      <c r="B165" s="18" t="s">
        <v>230</v>
      </c>
      <c r="C165" s="18">
        <v>1826.887</v>
      </c>
      <c r="D165" s="18">
        <v>2456.272</v>
      </c>
      <c r="E165" s="18">
        <v>0</v>
      </c>
      <c r="F165" s="18">
        <v>0</v>
      </c>
      <c r="G165" s="18">
        <v>0</v>
      </c>
      <c r="H165" s="18">
        <v>1</v>
      </c>
      <c r="I165" s="17">
        <v>1.073</v>
      </c>
      <c r="J165" s="17">
        <v>26.422</v>
      </c>
      <c r="K165" s="21">
        <v>4</v>
      </c>
      <c r="L165" s="21">
        <v>0</v>
      </c>
      <c r="M165" s="21">
        <v>0</v>
      </c>
      <c r="N165" s="21">
        <v>0</v>
      </c>
      <c r="O165" s="21">
        <v>0</v>
      </c>
      <c r="P165" s="21">
        <v>-36.602</v>
      </c>
      <c r="Q165" s="21">
        <v>0</v>
      </c>
      <c r="R165" s="21">
        <v>0</v>
      </c>
    </row>
    <row r="166" ht="16.5" spans="1:18">
      <c r="A166" s="18">
        <v>399416</v>
      </c>
      <c r="B166" s="18" t="s">
        <v>231</v>
      </c>
      <c r="C166" s="18">
        <v>2413.465</v>
      </c>
      <c r="D166" s="18">
        <v>3259.579</v>
      </c>
      <c r="E166" s="18">
        <v>0</v>
      </c>
      <c r="F166" s="18">
        <v>0</v>
      </c>
      <c r="G166" s="18">
        <v>0</v>
      </c>
      <c r="H166" s="18">
        <v>1</v>
      </c>
      <c r="I166" s="17">
        <v>3.709</v>
      </c>
      <c r="J166" s="17">
        <v>28.704</v>
      </c>
      <c r="K166" s="21">
        <v>3</v>
      </c>
      <c r="L166" s="21">
        <v>1</v>
      </c>
      <c r="M166" s="21">
        <v>0</v>
      </c>
      <c r="N166" s="21">
        <v>0</v>
      </c>
      <c r="O166" s="21">
        <v>0</v>
      </c>
      <c r="P166" s="21">
        <v>5.871</v>
      </c>
      <c r="Q166" s="21">
        <v>0</v>
      </c>
      <c r="R166" s="21">
        <v>0</v>
      </c>
    </row>
    <row r="167" ht="16.5" spans="1:18">
      <c r="A167" s="18">
        <v>399417</v>
      </c>
      <c r="B167" s="18" t="s">
        <v>232</v>
      </c>
      <c r="C167" s="18">
        <v>1939.687</v>
      </c>
      <c r="D167" s="18">
        <v>2720.236</v>
      </c>
      <c r="E167" s="18">
        <v>0</v>
      </c>
      <c r="F167" s="18">
        <v>0</v>
      </c>
      <c r="G167" s="18">
        <v>0</v>
      </c>
      <c r="H167" s="18">
        <v>1</v>
      </c>
      <c r="I167" s="17">
        <v>2.675</v>
      </c>
      <c r="J167" s="17">
        <v>30.602</v>
      </c>
      <c r="K167" s="21">
        <v>4</v>
      </c>
      <c r="L167" s="21">
        <v>0</v>
      </c>
      <c r="M167" s="21">
        <v>0</v>
      </c>
      <c r="N167" s="21">
        <v>0</v>
      </c>
      <c r="O167" s="21">
        <v>0</v>
      </c>
      <c r="P167" s="21">
        <v>6.004</v>
      </c>
      <c r="Q167" s="21">
        <v>0</v>
      </c>
      <c r="R167" s="21">
        <v>0</v>
      </c>
    </row>
    <row r="168" ht="16.5" spans="1:18">
      <c r="A168" s="18">
        <v>399418</v>
      </c>
      <c r="B168" s="18" t="s">
        <v>233</v>
      </c>
      <c r="C168" s="18">
        <v>2368.8</v>
      </c>
      <c r="D168" s="18">
        <v>3506.575</v>
      </c>
      <c r="E168" s="18">
        <v>0</v>
      </c>
      <c r="F168" s="18">
        <v>0</v>
      </c>
      <c r="G168" s="18">
        <v>0</v>
      </c>
      <c r="H168" s="18">
        <v>1</v>
      </c>
      <c r="I168" s="17">
        <v>11.018</v>
      </c>
      <c r="J168" s="17">
        <v>39.89</v>
      </c>
      <c r="K168" s="21">
        <v>4</v>
      </c>
      <c r="L168" s="21">
        <v>0</v>
      </c>
      <c r="M168" s="21">
        <v>0</v>
      </c>
      <c r="N168" s="21">
        <v>0</v>
      </c>
      <c r="O168" s="21">
        <v>0</v>
      </c>
      <c r="P168" s="21">
        <v>-0.596</v>
      </c>
      <c r="Q168" s="21">
        <v>0</v>
      </c>
      <c r="R168" s="21">
        <v>0</v>
      </c>
    </row>
    <row r="169" ht="16.5" spans="1:18">
      <c r="A169" s="18">
        <v>399419</v>
      </c>
      <c r="B169" s="18" t="s">
        <v>234</v>
      </c>
      <c r="C169" s="18">
        <v>1384.492</v>
      </c>
      <c r="D169" s="18">
        <v>1845.841</v>
      </c>
      <c r="E169" s="18">
        <v>0</v>
      </c>
      <c r="F169" s="18">
        <v>0</v>
      </c>
      <c r="G169" s="18">
        <v>0</v>
      </c>
      <c r="H169" s="18">
        <v>1</v>
      </c>
      <c r="I169" s="17">
        <v>1.307</v>
      </c>
      <c r="J169" s="17">
        <v>25.975</v>
      </c>
      <c r="K169" s="21">
        <v>2</v>
      </c>
      <c r="L169" s="21">
        <v>1</v>
      </c>
      <c r="M169" s="21">
        <v>0</v>
      </c>
      <c r="N169" s="21">
        <v>0</v>
      </c>
      <c r="O169" s="21">
        <v>0</v>
      </c>
      <c r="P169" s="21">
        <v>1.89</v>
      </c>
      <c r="Q169" s="21">
        <v>0</v>
      </c>
      <c r="R169" s="21">
        <v>0</v>
      </c>
    </row>
    <row r="170" ht="16.5" spans="1:18">
      <c r="A170" s="18">
        <v>399420</v>
      </c>
      <c r="B170" s="18" t="s">
        <v>235</v>
      </c>
      <c r="C170" s="18">
        <v>989.231</v>
      </c>
      <c r="D170" s="18">
        <v>1428.957</v>
      </c>
      <c r="E170" s="18">
        <v>0</v>
      </c>
      <c r="F170" s="18">
        <v>0</v>
      </c>
      <c r="G170" s="18">
        <v>0</v>
      </c>
      <c r="H170" s="18">
        <v>1</v>
      </c>
      <c r="I170" s="17">
        <v>6.742</v>
      </c>
      <c r="J170" s="17">
        <v>35.44</v>
      </c>
      <c r="K170" s="21">
        <v>4</v>
      </c>
      <c r="L170" s="21">
        <v>1</v>
      </c>
      <c r="M170" s="21">
        <v>0</v>
      </c>
      <c r="N170" s="21">
        <v>0</v>
      </c>
      <c r="O170" s="21">
        <v>0</v>
      </c>
      <c r="P170" s="21">
        <v>10.032</v>
      </c>
      <c r="Q170" s="21">
        <v>0</v>
      </c>
      <c r="R170" s="21">
        <v>1</v>
      </c>
    </row>
    <row r="171" ht="16.5" spans="1:18">
      <c r="A171" s="18">
        <v>399422</v>
      </c>
      <c r="B171" s="18" t="s">
        <v>236</v>
      </c>
      <c r="C171" s="18">
        <v>2185.261</v>
      </c>
      <c r="D171" s="18">
        <v>2942.647</v>
      </c>
      <c r="E171" s="18">
        <v>0</v>
      </c>
      <c r="F171" s="18">
        <v>0</v>
      </c>
      <c r="G171" s="18">
        <v>0</v>
      </c>
      <c r="H171" s="18">
        <v>1</v>
      </c>
      <c r="I171" s="17">
        <v>4.221</v>
      </c>
      <c r="J171" s="17">
        <v>28.873</v>
      </c>
      <c r="K171" s="21">
        <v>4</v>
      </c>
      <c r="L171" s="21">
        <v>0</v>
      </c>
      <c r="M171" s="21">
        <v>0</v>
      </c>
      <c r="N171" s="21">
        <v>0</v>
      </c>
      <c r="O171" s="21">
        <v>0</v>
      </c>
      <c r="P171" s="21">
        <v>-36.163</v>
      </c>
      <c r="Q171" s="21">
        <v>0</v>
      </c>
      <c r="R171" s="21">
        <v>0</v>
      </c>
    </row>
    <row r="172" ht="16.5" spans="1:18">
      <c r="A172" s="18">
        <v>399423</v>
      </c>
      <c r="B172" s="18" t="s">
        <v>237</v>
      </c>
      <c r="C172" s="18">
        <v>1698.791</v>
      </c>
      <c r="D172" s="18">
        <v>2308.14</v>
      </c>
      <c r="E172" s="18">
        <v>0</v>
      </c>
      <c r="F172" s="18">
        <v>0</v>
      </c>
      <c r="G172" s="18">
        <v>0</v>
      </c>
      <c r="H172" s="18">
        <v>1</v>
      </c>
      <c r="I172" s="17">
        <v>4.707</v>
      </c>
      <c r="J172" s="17">
        <v>29.864</v>
      </c>
      <c r="K172" s="21">
        <v>4</v>
      </c>
      <c r="L172" s="21">
        <v>0</v>
      </c>
      <c r="M172" s="21">
        <v>0</v>
      </c>
      <c r="N172" s="21">
        <v>0</v>
      </c>
      <c r="O172" s="21">
        <v>0</v>
      </c>
      <c r="P172" s="21">
        <v>4.502</v>
      </c>
      <c r="Q172" s="21">
        <v>0</v>
      </c>
      <c r="R172" s="21">
        <v>0</v>
      </c>
    </row>
    <row r="173" ht="16.5" spans="1:18">
      <c r="A173" s="18">
        <v>399427</v>
      </c>
      <c r="B173" s="18" t="s">
        <v>238</v>
      </c>
      <c r="C173" s="18">
        <v>2139.628</v>
      </c>
      <c r="D173" s="18">
        <v>2475.492</v>
      </c>
      <c r="E173" s="18">
        <v>0</v>
      </c>
      <c r="F173" s="18">
        <v>0</v>
      </c>
      <c r="G173" s="18">
        <v>0</v>
      </c>
      <c r="H173" s="18">
        <v>1</v>
      </c>
      <c r="I173" s="17">
        <v>1.685</v>
      </c>
      <c r="J173" s="17">
        <v>15.024</v>
      </c>
      <c r="K173" s="21">
        <v>3</v>
      </c>
      <c r="L173" s="21">
        <v>0</v>
      </c>
      <c r="M173" s="21">
        <v>0</v>
      </c>
      <c r="N173" s="21">
        <v>0</v>
      </c>
      <c r="O173" s="21">
        <v>0</v>
      </c>
      <c r="P173" s="21">
        <v>5.42</v>
      </c>
      <c r="Q173" s="21">
        <v>0</v>
      </c>
      <c r="R173" s="21">
        <v>1</v>
      </c>
    </row>
    <row r="174" ht="16.5" spans="1:18">
      <c r="A174" s="18">
        <v>399428</v>
      </c>
      <c r="B174" s="18" t="s">
        <v>239</v>
      </c>
      <c r="C174" s="18">
        <v>2036.457</v>
      </c>
      <c r="D174" s="18">
        <v>2797.186</v>
      </c>
      <c r="E174" s="18">
        <v>0</v>
      </c>
      <c r="F174" s="18">
        <v>0</v>
      </c>
      <c r="G174" s="18">
        <v>0</v>
      </c>
      <c r="H174" s="18">
        <v>1</v>
      </c>
      <c r="I174" s="17">
        <v>7.105</v>
      </c>
      <c r="J174" s="17">
        <v>32.369</v>
      </c>
      <c r="K174" s="21">
        <v>4</v>
      </c>
      <c r="L174" s="21">
        <v>0</v>
      </c>
      <c r="M174" s="21">
        <v>0</v>
      </c>
      <c r="N174" s="21">
        <v>0</v>
      </c>
      <c r="O174" s="21">
        <v>0</v>
      </c>
      <c r="P174" s="21">
        <v>-0.203</v>
      </c>
      <c r="Q174" s="21">
        <v>0</v>
      </c>
      <c r="R174" s="21">
        <v>0</v>
      </c>
    </row>
    <row r="175" ht="16.5" spans="1:18">
      <c r="A175" s="18">
        <v>399429</v>
      </c>
      <c r="B175" s="18" t="s">
        <v>240</v>
      </c>
      <c r="C175" s="18">
        <v>1042.386</v>
      </c>
      <c r="D175" s="18">
        <v>1372.805</v>
      </c>
      <c r="E175" s="18">
        <v>0</v>
      </c>
      <c r="F175" s="18">
        <v>0</v>
      </c>
      <c r="G175" s="18">
        <v>0</v>
      </c>
      <c r="H175" s="18">
        <v>1</v>
      </c>
      <c r="I175" s="17">
        <v>1.107</v>
      </c>
      <c r="J175" s="17">
        <v>24.91</v>
      </c>
      <c r="K175" s="21">
        <v>4</v>
      </c>
      <c r="L175" s="21">
        <v>0</v>
      </c>
      <c r="M175" s="21">
        <v>0</v>
      </c>
      <c r="N175" s="21">
        <v>0</v>
      </c>
      <c r="O175" s="21">
        <v>0</v>
      </c>
      <c r="P175" s="21">
        <v>5.376</v>
      </c>
      <c r="Q175" s="21">
        <v>0</v>
      </c>
      <c r="R175" s="21">
        <v>0</v>
      </c>
    </row>
    <row r="176" ht="16.5" spans="1:18">
      <c r="A176" s="18">
        <v>399432</v>
      </c>
      <c r="B176" s="18" t="s">
        <v>241</v>
      </c>
      <c r="C176" s="18">
        <v>3279.499</v>
      </c>
      <c r="D176" s="18">
        <v>4681.51</v>
      </c>
      <c r="E176" s="18">
        <v>0</v>
      </c>
      <c r="F176" s="18">
        <v>0</v>
      </c>
      <c r="G176" s="18">
        <v>0</v>
      </c>
      <c r="H176" s="18">
        <v>1</v>
      </c>
      <c r="I176" s="17">
        <v>3.302</v>
      </c>
      <c r="J176" s="17">
        <v>32.261</v>
      </c>
      <c r="K176" s="21">
        <v>3</v>
      </c>
      <c r="L176" s="21">
        <v>0</v>
      </c>
      <c r="M176" s="21">
        <v>0</v>
      </c>
      <c r="N176" s="21">
        <v>0</v>
      </c>
      <c r="O176" s="21">
        <v>0</v>
      </c>
      <c r="P176" s="21">
        <v>0.836</v>
      </c>
      <c r="Q176" s="21">
        <v>0</v>
      </c>
      <c r="R176" s="21">
        <v>0</v>
      </c>
    </row>
    <row r="177" ht="16.5" spans="1:18">
      <c r="A177" s="18">
        <v>399434</v>
      </c>
      <c r="B177" s="18" t="s">
        <v>242</v>
      </c>
      <c r="C177" s="18">
        <v>1226.257</v>
      </c>
      <c r="D177" s="18">
        <v>1726.116</v>
      </c>
      <c r="E177" s="18">
        <v>0</v>
      </c>
      <c r="F177" s="18">
        <v>0</v>
      </c>
      <c r="G177" s="18">
        <v>0</v>
      </c>
      <c r="H177" s="18">
        <v>1</v>
      </c>
      <c r="I177" s="17">
        <v>7.559</v>
      </c>
      <c r="J177" s="17">
        <v>34.329</v>
      </c>
      <c r="K177" s="21">
        <v>4</v>
      </c>
      <c r="L177" s="21">
        <v>0</v>
      </c>
      <c r="M177" s="21">
        <v>0</v>
      </c>
      <c r="N177" s="21">
        <v>0</v>
      </c>
      <c r="O177" s="21">
        <v>0</v>
      </c>
      <c r="P177" s="21">
        <v>1.051</v>
      </c>
      <c r="Q177" s="21">
        <v>0</v>
      </c>
      <c r="R177" s="21">
        <v>0</v>
      </c>
    </row>
    <row r="178" ht="16.5" spans="1:18">
      <c r="A178" s="18">
        <v>399437</v>
      </c>
      <c r="B178" s="18" t="s">
        <v>243</v>
      </c>
      <c r="C178" s="18">
        <v>4290.368</v>
      </c>
      <c r="D178" s="18">
        <v>6408.779</v>
      </c>
      <c r="E178" s="18">
        <v>0</v>
      </c>
      <c r="F178" s="18">
        <v>0</v>
      </c>
      <c r="G178" s="18">
        <v>0</v>
      </c>
      <c r="H178" s="18">
        <v>1</v>
      </c>
      <c r="I178" s="17">
        <v>6.69</v>
      </c>
      <c r="J178" s="17">
        <v>37.533</v>
      </c>
      <c r="K178" s="21">
        <v>4</v>
      </c>
      <c r="L178" s="21">
        <v>0</v>
      </c>
      <c r="M178" s="21">
        <v>0</v>
      </c>
      <c r="N178" s="21">
        <v>0</v>
      </c>
      <c r="O178" s="21">
        <v>0</v>
      </c>
      <c r="P178" s="21">
        <v>-0.513</v>
      </c>
      <c r="Q178" s="21">
        <v>0</v>
      </c>
      <c r="R178" s="21">
        <v>0</v>
      </c>
    </row>
    <row r="179" ht="16.5" spans="1:18">
      <c r="A179" s="18">
        <v>399551</v>
      </c>
      <c r="B179" s="18" t="s">
        <v>244</v>
      </c>
      <c r="C179" s="18">
        <v>5879.554</v>
      </c>
      <c r="D179" s="18">
        <v>8004.623</v>
      </c>
      <c r="E179" s="18">
        <v>0</v>
      </c>
      <c r="F179" s="18">
        <v>0</v>
      </c>
      <c r="G179" s="18">
        <v>0</v>
      </c>
      <c r="H179" s="18">
        <v>1</v>
      </c>
      <c r="I179" s="17">
        <v>2.22</v>
      </c>
      <c r="J179" s="17">
        <v>28.178</v>
      </c>
      <c r="K179" s="21">
        <v>4</v>
      </c>
      <c r="L179" s="21">
        <v>0</v>
      </c>
      <c r="M179" s="21">
        <v>0</v>
      </c>
      <c r="N179" s="21">
        <v>0</v>
      </c>
      <c r="O179" s="21">
        <v>0</v>
      </c>
      <c r="P179" s="21">
        <v>-0.622</v>
      </c>
      <c r="Q179" s="21">
        <v>0</v>
      </c>
      <c r="R179" s="21">
        <v>0</v>
      </c>
    </row>
    <row r="180" ht="16.5" spans="1:18">
      <c r="A180" s="18">
        <v>399557</v>
      </c>
      <c r="B180" s="18" t="s">
        <v>245</v>
      </c>
      <c r="C180" s="18">
        <v>1133.935</v>
      </c>
      <c r="D180" s="18">
        <v>1615.799</v>
      </c>
      <c r="E180" s="18">
        <v>0</v>
      </c>
      <c r="F180" s="18">
        <v>0</v>
      </c>
      <c r="G180" s="18">
        <v>0</v>
      </c>
      <c r="H180" s="18">
        <v>1</v>
      </c>
      <c r="I180" s="17">
        <v>6.3</v>
      </c>
      <c r="J180" s="17">
        <v>34.243</v>
      </c>
      <c r="K180" s="21">
        <v>2</v>
      </c>
      <c r="L180" s="21">
        <v>0</v>
      </c>
      <c r="M180" s="21">
        <v>0</v>
      </c>
      <c r="N180" s="21">
        <v>0</v>
      </c>
      <c r="O180" s="21">
        <v>0</v>
      </c>
      <c r="P180" s="21">
        <v>0.135</v>
      </c>
      <c r="Q180" s="21">
        <v>0</v>
      </c>
      <c r="R180" s="21">
        <v>0</v>
      </c>
    </row>
    <row r="181" ht="16.5" spans="1:18">
      <c r="A181" s="18">
        <v>399602</v>
      </c>
      <c r="B181" s="18" t="s">
        <v>246</v>
      </c>
      <c r="C181" s="18">
        <v>738.883</v>
      </c>
      <c r="D181" s="18">
        <v>971.006</v>
      </c>
      <c r="E181" s="18">
        <v>0</v>
      </c>
      <c r="F181" s="18">
        <v>0</v>
      </c>
      <c r="G181" s="18">
        <v>0</v>
      </c>
      <c r="H181" s="18">
        <v>1</v>
      </c>
      <c r="I181" s="17">
        <v>2.829</v>
      </c>
      <c r="J181" s="17">
        <v>26.058</v>
      </c>
      <c r="K181" s="21">
        <v>4</v>
      </c>
      <c r="L181" s="21">
        <v>1</v>
      </c>
      <c r="M181" s="21">
        <v>0</v>
      </c>
      <c r="N181" s="21">
        <v>0</v>
      </c>
      <c r="O181" s="21">
        <v>0</v>
      </c>
      <c r="P181" s="21">
        <v>8.391</v>
      </c>
      <c r="Q181" s="21">
        <v>0</v>
      </c>
      <c r="R181" s="21">
        <v>0</v>
      </c>
    </row>
    <row r="182" ht="16.5" spans="1:18">
      <c r="A182" s="18">
        <v>399608</v>
      </c>
      <c r="B182" s="18" t="s">
        <v>247</v>
      </c>
      <c r="C182" s="18">
        <v>2150.748</v>
      </c>
      <c r="D182" s="18">
        <v>3025.081</v>
      </c>
      <c r="E182" s="18">
        <v>0</v>
      </c>
      <c r="F182" s="18">
        <v>0</v>
      </c>
      <c r="G182" s="18">
        <v>0</v>
      </c>
      <c r="H182" s="18">
        <v>1</v>
      </c>
      <c r="I182" s="17">
        <v>4.393</v>
      </c>
      <c r="J182" s="17">
        <v>32.026</v>
      </c>
      <c r="K182" s="21">
        <v>4</v>
      </c>
      <c r="L182" s="21">
        <v>0</v>
      </c>
      <c r="M182" s="21">
        <v>0</v>
      </c>
      <c r="N182" s="21">
        <v>0</v>
      </c>
      <c r="O182" s="21">
        <v>0</v>
      </c>
      <c r="P182" s="21">
        <v>-0.541</v>
      </c>
      <c r="Q182" s="21">
        <v>0</v>
      </c>
      <c r="R182" s="21">
        <v>0</v>
      </c>
    </row>
    <row r="183" ht="16.5" spans="1:18">
      <c r="A183" s="18">
        <v>399615</v>
      </c>
      <c r="B183" s="18" t="s">
        <v>248</v>
      </c>
      <c r="C183" s="18">
        <v>2272.898</v>
      </c>
      <c r="D183" s="18">
        <v>3115.576</v>
      </c>
      <c r="E183" s="18">
        <v>0</v>
      </c>
      <c r="F183" s="18">
        <v>0</v>
      </c>
      <c r="G183" s="18">
        <v>0</v>
      </c>
      <c r="H183" s="18">
        <v>1</v>
      </c>
      <c r="I183" s="17">
        <v>3.311</v>
      </c>
      <c r="J183" s="17">
        <v>29.463</v>
      </c>
      <c r="K183" s="21">
        <v>4</v>
      </c>
      <c r="L183" s="21">
        <v>0</v>
      </c>
      <c r="M183" s="21">
        <v>0</v>
      </c>
      <c r="N183" s="21">
        <v>0</v>
      </c>
      <c r="O183" s="21">
        <v>0</v>
      </c>
      <c r="P183" s="21">
        <v>-0.327</v>
      </c>
      <c r="Q183" s="21">
        <v>0</v>
      </c>
      <c r="R183" s="21">
        <v>1</v>
      </c>
    </row>
    <row r="184" ht="16.5" spans="1:18">
      <c r="A184" s="18">
        <v>399619</v>
      </c>
      <c r="B184" s="18" t="s">
        <v>249</v>
      </c>
      <c r="C184" s="18">
        <v>4517.121</v>
      </c>
      <c r="D184" s="18">
        <v>6619.917</v>
      </c>
      <c r="E184" s="18">
        <v>0</v>
      </c>
      <c r="F184" s="18">
        <v>0</v>
      </c>
      <c r="G184" s="18">
        <v>0</v>
      </c>
      <c r="H184" s="18">
        <v>1</v>
      </c>
      <c r="I184" s="17">
        <v>6.794</v>
      </c>
      <c r="J184" s="17">
        <v>36.401</v>
      </c>
      <c r="K184" s="21">
        <v>4</v>
      </c>
      <c r="L184" s="21">
        <v>0</v>
      </c>
      <c r="M184" s="21">
        <v>0</v>
      </c>
      <c r="N184" s="21">
        <v>0</v>
      </c>
      <c r="O184" s="21">
        <v>0</v>
      </c>
      <c r="P184" s="21">
        <v>1.191</v>
      </c>
      <c r="Q184" s="21">
        <v>0</v>
      </c>
      <c r="R184" s="21">
        <v>0</v>
      </c>
    </row>
    <row r="185" ht="16.5" spans="1:18">
      <c r="A185" s="18">
        <v>399620</v>
      </c>
      <c r="B185" s="18" t="s">
        <v>250</v>
      </c>
      <c r="C185" s="18">
        <v>2922.93</v>
      </c>
      <c r="D185" s="18">
        <v>4071.998</v>
      </c>
      <c r="E185" s="18">
        <v>0</v>
      </c>
      <c r="F185" s="18">
        <v>0</v>
      </c>
      <c r="G185" s="18">
        <v>0</v>
      </c>
      <c r="H185" s="18">
        <v>1</v>
      </c>
      <c r="I185" s="17">
        <v>5.115</v>
      </c>
      <c r="J185" s="17">
        <v>31.89</v>
      </c>
      <c r="K185" s="21">
        <v>4</v>
      </c>
      <c r="L185" s="21">
        <v>0</v>
      </c>
      <c r="M185" s="21">
        <v>0</v>
      </c>
      <c r="N185" s="21">
        <v>0</v>
      </c>
      <c r="O185" s="21">
        <v>0</v>
      </c>
      <c r="P185" s="21">
        <v>12.717</v>
      </c>
      <c r="Q185" s="21">
        <v>0</v>
      </c>
      <c r="R185" s="21">
        <v>1</v>
      </c>
    </row>
    <row r="186" ht="16.5" spans="1:18">
      <c r="A186" s="18">
        <v>399621</v>
      </c>
      <c r="B186" s="18" t="s">
        <v>251</v>
      </c>
      <c r="C186" s="18">
        <v>3312.595</v>
      </c>
      <c r="D186" s="18">
        <v>5058.425</v>
      </c>
      <c r="E186" s="18">
        <v>0</v>
      </c>
      <c r="F186" s="18">
        <v>0</v>
      </c>
      <c r="G186" s="18">
        <v>0</v>
      </c>
      <c r="H186" s="18">
        <v>1</v>
      </c>
      <c r="I186" s="17">
        <v>3.731</v>
      </c>
      <c r="J186" s="17">
        <v>36.957</v>
      </c>
      <c r="K186" s="21">
        <v>4</v>
      </c>
      <c r="L186" s="21">
        <v>1</v>
      </c>
      <c r="M186" s="21">
        <v>0</v>
      </c>
      <c r="N186" s="21">
        <v>0</v>
      </c>
      <c r="O186" s="21">
        <v>0</v>
      </c>
      <c r="P186" s="21">
        <v>9.575</v>
      </c>
      <c r="Q186" s="21">
        <v>0</v>
      </c>
      <c r="R186" s="21">
        <v>1</v>
      </c>
    </row>
    <row r="187" ht="16.5" spans="1:18">
      <c r="A187" s="18">
        <v>399623</v>
      </c>
      <c r="B187" s="18" t="s">
        <v>252</v>
      </c>
      <c r="C187" s="18">
        <v>5391.809</v>
      </c>
      <c r="D187" s="18">
        <v>7019.28</v>
      </c>
      <c r="E187" s="18">
        <v>0</v>
      </c>
      <c r="F187" s="18">
        <v>0</v>
      </c>
      <c r="G187" s="18">
        <v>0</v>
      </c>
      <c r="H187" s="18">
        <v>1</v>
      </c>
      <c r="I187" s="17">
        <v>3.358</v>
      </c>
      <c r="J187" s="17">
        <v>25.765</v>
      </c>
      <c r="K187" s="21">
        <v>4</v>
      </c>
      <c r="L187" s="21">
        <v>0</v>
      </c>
      <c r="M187" s="21">
        <v>0</v>
      </c>
      <c r="N187" s="21">
        <v>0</v>
      </c>
      <c r="O187" s="21">
        <v>0</v>
      </c>
      <c r="P187" s="21">
        <v>-0.5</v>
      </c>
      <c r="Q187" s="21">
        <v>0</v>
      </c>
      <c r="R187" s="21">
        <v>0</v>
      </c>
    </row>
    <row r="188" ht="16.5" spans="1:18">
      <c r="A188" s="18">
        <v>399624</v>
      </c>
      <c r="B188" s="18" t="s">
        <v>253</v>
      </c>
      <c r="C188" s="18">
        <v>1383.313</v>
      </c>
      <c r="D188" s="18">
        <v>1927.321</v>
      </c>
      <c r="E188" s="18">
        <v>0</v>
      </c>
      <c r="F188" s="18">
        <v>0</v>
      </c>
      <c r="G188" s="18">
        <v>0</v>
      </c>
      <c r="H188" s="18">
        <v>1</v>
      </c>
      <c r="I188" s="17">
        <v>6.695</v>
      </c>
      <c r="J188" s="17">
        <v>33.031</v>
      </c>
      <c r="K188" s="21">
        <v>3</v>
      </c>
      <c r="L188" s="21">
        <v>0</v>
      </c>
      <c r="M188" s="21">
        <v>0</v>
      </c>
      <c r="N188" s="21">
        <v>0</v>
      </c>
      <c r="O188" s="21">
        <v>0</v>
      </c>
      <c r="P188" s="21">
        <v>4.053</v>
      </c>
      <c r="Q188" s="21">
        <v>0</v>
      </c>
      <c r="R188" s="21">
        <v>0</v>
      </c>
    </row>
    <row r="189" ht="16.5" spans="1:18">
      <c r="A189" s="18">
        <v>399625</v>
      </c>
      <c r="B189" s="18" t="s">
        <v>254</v>
      </c>
      <c r="C189" s="18">
        <v>1315.064</v>
      </c>
      <c r="D189" s="18">
        <v>1817.589</v>
      </c>
      <c r="E189" s="18">
        <v>0</v>
      </c>
      <c r="F189" s="18">
        <v>0</v>
      </c>
      <c r="G189" s="18">
        <v>0</v>
      </c>
      <c r="H189" s="18">
        <v>1</v>
      </c>
      <c r="I189" s="17">
        <v>2.79</v>
      </c>
      <c r="J189" s="17">
        <v>29.667</v>
      </c>
      <c r="K189" s="21">
        <v>4</v>
      </c>
      <c r="L189" s="21">
        <v>0</v>
      </c>
      <c r="M189" s="21">
        <v>0</v>
      </c>
      <c r="N189" s="21">
        <v>0</v>
      </c>
      <c r="O189" s="21">
        <v>0</v>
      </c>
      <c r="P189" s="21">
        <v>-0.115</v>
      </c>
      <c r="Q189" s="21">
        <v>0</v>
      </c>
      <c r="R189" s="21">
        <v>0</v>
      </c>
    </row>
    <row r="190" ht="16.5" spans="1:18">
      <c r="A190" s="18">
        <v>399626</v>
      </c>
      <c r="B190" s="18" t="s">
        <v>255</v>
      </c>
      <c r="C190" s="18">
        <v>1002.152</v>
      </c>
      <c r="D190" s="18">
        <v>1430.179</v>
      </c>
      <c r="E190" s="18">
        <v>0</v>
      </c>
      <c r="F190" s="18">
        <v>0</v>
      </c>
      <c r="G190" s="18">
        <v>0</v>
      </c>
      <c r="H190" s="18">
        <v>1</v>
      </c>
      <c r="I190" s="17">
        <v>3.004</v>
      </c>
      <c r="J190" s="17">
        <v>32.033</v>
      </c>
      <c r="K190" s="21">
        <v>3</v>
      </c>
      <c r="L190" s="21">
        <v>0</v>
      </c>
      <c r="M190" s="21">
        <v>0</v>
      </c>
      <c r="N190" s="21">
        <v>0</v>
      </c>
      <c r="O190" s="21">
        <v>0</v>
      </c>
      <c r="P190" s="21">
        <v>2.656</v>
      </c>
      <c r="Q190" s="21">
        <v>0</v>
      </c>
      <c r="R190" s="21">
        <v>0</v>
      </c>
    </row>
    <row r="191" ht="16.5" spans="1:18">
      <c r="A191" s="18">
        <v>399628</v>
      </c>
      <c r="B191" s="18" t="s">
        <v>256</v>
      </c>
      <c r="C191" s="18">
        <v>1256.774</v>
      </c>
      <c r="D191" s="18">
        <v>1753.179</v>
      </c>
      <c r="E191" s="18">
        <v>0</v>
      </c>
      <c r="F191" s="18">
        <v>0</v>
      </c>
      <c r="G191" s="18">
        <v>0</v>
      </c>
      <c r="H191" s="18">
        <v>1</v>
      </c>
      <c r="I191" s="17">
        <v>6.118</v>
      </c>
      <c r="J191" s="17">
        <v>32.7</v>
      </c>
      <c r="K191" s="21">
        <v>3</v>
      </c>
      <c r="L191" s="21">
        <v>1</v>
      </c>
      <c r="M191" s="21">
        <v>0</v>
      </c>
      <c r="N191" s="21">
        <v>0</v>
      </c>
      <c r="O191" s="21">
        <v>0</v>
      </c>
      <c r="P191" s="21">
        <v>11.64</v>
      </c>
      <c r="Q191" s="21">
        <v>0</v>
      </c>
      <c r="R191" s="21">
        <v>0</v>
      </c>
    </row>
    <row r="192" ht="16.5" spans="1:18">
      <c r="A192" s="18">
        <v>399629</v>
      </c>
      <c r="B192" s="18" t="s">
        <v>257</v>
      </c>
      <c r="C192" s="18">
        <v>1921.572</v>
      </c>
      <c r="D192" s="18">
        <v>2517.505</v>
      </c>
      <c r="E192" s="18">
        <v>0</v>
      </c>
      <c r="F192" s="18">
        <v>0</v>
      </c>
      <c r="G192" s="18">
        <v>0</v>
      </c>
      <c r="H192" s="18">
        <v>1</v>
      </c>
      <c r="I192" s="17">
        <v>4.216</v>
      </c>
      <c r="J192" s="17">
        <v>26.89</v>
      </c>
      <c r="K192" s="21">
        <v>4</v>
      </c>
      <c r="L192" s="21">
        <v>0</v>
      </c>
      <c r="M192" s="21">
        <v>0</v>
      </c>
      <c r="N192" s="21">
        <v>0</v>
      </c>
      <c r="O192" s="21">
        <v>0</v>
      </c>
      <c r="P192" s="21">
        <v>2.793</v>
      </c>
      <c r="Q192" s="21">
        <v>0</v>
      </c>
      <c r="R192" s="21">
        <v>0</v>
      </c>
    </row>
    <row r="193" ht="16.5" spans="1:18">
      <c r="A193" s="18">
        <v>399630</v>
      </c>
      <c r="B193" s="18" t="s">
        <v>258</v>
      </c>
      <c r="C193" s="18">
        <v>940.8</v>
      </c>
      <c r="D193" s="18">
        <v>1317.221</v>
      </c>
      <c r="E193" s="18">
        <v>0</v>
      </c>
      <c r="F193" s="18">
        <v>0</v>
      </c>
      <c r="G193" s="18">
        <v>0</v>
      </c>
      <c r="H193" s="18">
        <v>1</v>
      </c>
      <c r="I193" s="17">
        <v>1.564</v>
      </c>
      <c r="J193" s="17">
        <v>29.694</v>
      </c>
      <c r="K193" s="21">
        <v>4</v>
      </c>
      <c r="L193" s="21">
        <v>0</v>
      </c>
      <c r="M193" s="21">
        <v>0</v>
      </c>
      <c r="N193" s="21">
        <v>0</v>
      </c>
      <c r="O193" s="21">
        <v>0</v>
      </c>
      <c r="P193" s="21">
        <v>-0.306</v>
      </c>
      <c r="Q193" s="21">
        <v>0</v>
      </c>
      <c r="R193" s="21">
        <v>0</v>
      </c>
    </row>
    <row r="194" ht="16.5" spans="1:18">
      <c r="A194" s="18">
        <v>399633</v>
      </c>
      <c r="B194" s="18" t="s">
        <v>259</v>
      </c>
      <c r="C194" s="18">
        <v>3612.948</v>
      </c>
      <c r="D194" s="18">
        <v>4931.604</v>
      </c>
      <c r="E194" s="18">
        <v>0</v>
      </c>
      <c r="F194" s="18">
        <v>0</v>
      </c>
      <c r="G194" s="18">
        <v>0</v>
      </c>
      <c r="H194" s="18">
        <v>1</v>
      </c>
      <c r="I194" s="17">
        <v>1.276</v>
      </c>
      <c r="J194" s="17">
        <v>27.674</v>
      </c>
      <c r="K194" s="21">
        <v>4</v>
      </c>
      <c r="L194" s="21">
        <v>0</v>
      </c>
      <c r="M194" s="21">
        <v>0</v>
      </c>
      <c r="N194" s="21">
        <v>0</v>
      </c>
      <c r="O194" s="21">
        <v>0</v>
      </c>
      <c r="P194" s="21">
        <v>-0.459</v>
      </c>
      <c r="Q194" s="21">
        <v>0</v>
      </c>
      <c r="R194" s="21">
        <v>0</v>
      </c>
    </row>
    <row r="195" ht="16.5" spans="1:18">
      <c r="A195" s="18">
        <v>399634</v>
      </c>
      <c r="B195" s="18" t="s">
        <v>260</v>
      </c>
      <c r="C195" s="18">
        <v>2536.041</v>
      </c>
      <c r="D195" s="18">
        <v>3315.683</v>
      </c>
      <c r="E195" s="18">
        <v>0</v>
      </c>
      <c r="F195" s="18">
        <v>0</v>
      </c>
      <c r="G195" s="18">
        <v>0</v>
      </c>
      <c r="H195" s="18">
        <v>1</v>
      </c>
      <c r="I195" s="17">
        <v>2.454</v>
      </c>
      <c r="J195" s="17">
        <v>25.391</v>
      </c>
      <c r="K195" s="21">
        <v>4</v>
      </c>
      <c r="L195" s="21">
        <v>0</v>
      </c>
      <c r="M195" s="21">
        <v>0</v>
      </c>
      <c r="N195" s="21">
        <v>0</v>
      </c>
      <c r="O195" s="21">
        <v>0</v>
      </c>
      <c r="P195" s="21">
        <v>-1.665</v>
      </c>
      <c r="Q195" s="21">
        <v>0</v>
      </c>
      <c r="R195" s="21">
        <v>0</v>
      </c>
    </row>
    <row r="196" ht="16.5" spans="1:18">
      <c r="A196" s="18">
        <v>399636</v>
      </c>
      <c r="B196" s="18" t="s">
        <v>261</v>
      </c>
      <c r="C196" s="18">
        <v>3588.43</v>
      </c>
      <c r="D196" s="18">
        <v>4932.194</v>
      </c>
      <c r="E196" s="18">
        <v>0</v>
      </c>
      <c r="F196" s="18">
        <v>0</v>
      </c>
      <c r="G196" s="18">
        <v>0</v>
      </c>
      <c r="H196" s="18">
        <v>1</v>
      </c>
      <c r="I196" s="17">
        <v>0.495</v>
      </c>
      <c r="J196" s="17">
        <v>27.605</v>
      </c>
      <c r="K196" s="21">
        <v>3</v>
      </c>
      <c r="L196" s="21">
        <v>2</v>
      </c>
      <c r="M196" s="21">
        <v>0</v>
      </c>
      <c r="N196" s="21">
        <v>0</v>
      </c>
      <c r="O196" s="21">
        <v>0</v>
      </c>
      <c r="P196" s="21">
        <v>5.353</v>
      </c>
      <c r="Q196" s="21">
        <v>0</v>
      </c>
      <c r="R196" s="21">
        <v>0</v>
      </c>
    </row>
    <row r="197" ht="16.5" spans="1:18">
      <c r="A197" s="18">
        <v>399637</v>
      </c>
      <c r="B197" s="18" t="s">
        <v>262</v>
      </c>
      <c r="C197" s="18">
        <v>1316.675</v>
      </c>
      <c r="D197" s="18">
        <v>1900.131</v>
      </c>
      <c r="E197" s="18">
        <v>0</v>
      </c>
      <c r="F197" s="18">
        <v>0</v>
      </c>
      <c r="G197" s="18">
        <v>0</v>
      </c>
      <c r="H197" s="18">
        <v>1</v>
      </c>
      <c r="I197" s="17">
        <v>3.068</v>
      </c>
      <c r="J197" s="17">
        <v>32.832</v>
      </c>
      <c r="K197" s="21">
        <v>4</v>
      </c>
      <c r="L197" s="21">
        <v>0</v>
      </c>
      <c r="M197" s="21">
        <v>0</v>
      </c>
      <c r="N197" s="21">
        <v>0</v>
      </c>
      <c r="O197" s="21">
        <v>0</v>
      </c>
      <c r="P197" s="21">
        <v>2.079</v>
      </c>
      <c r="Q197" s="21">
        <v>0</v>
      </c>
      <c r="R197" s="21">
        <v>1</v>
      </c>
    </row>
    <row r="198" ht="16.5" spans="1:18">
      <c r="A198" s="18">
        <v>399638</v>
      </c>
      <c r="B198" s="18" t="s">
        <v>263</v>
      </c>
      <c r="C198" s="18">
        <v>3945.867</v>
      </c>
      <c r="D198" s="18">
        <v>5530.053</v>
      </c>
      <c r="E198" s="18">
        <v>0</v>
      </c>
      <c r="F198" s="18">
        <v>0</v>
      </c>
      <c r="G198" s="18">
        <v>0</v>
      </c>
      <c r="H198" s="18">
        <v>1</v>
      </c>
      <c r="I198" s="17">
        <v>0.694</v>
      </c>
      <c r="J198" s="17">
        <v>29.142</v>
      </c>
      <c r="K198" s="21">
        <v>0</v>
      </c>
      <c r="L198" s="21">
        <v>0</v>
      </c>
      <c r="M198" s="21">
        <v>1</v>
      </c>
      <c r="N198" s="21">
        <v>0</v>
      </c>
      <c r="O198" s="21">
        <v>1</v>
      </c>
      <c r="P198" s="21">
        <v>1.652</v>
      </c>
      <c r="Q198" s="21">
        <v>0</v>
      </c>
      <c r="R198" s="21">
        <v>0</v>
      </c>
    </row>
    <row r="199" ht="16.5" spans="1:18">
      <c r="A199" s="18">
        <v>399640</v>
      </c>
      <c r="B199" s="18" t="s">
        <v>264</v>
      </c>
      <c r="C199" s="18">
        <v>1430.152</v>
      </c>
      <c r="D199" s="18">
        <v>2105.089</v>
      </c>
      <c r="E199" s="18">
        <v>0</v>
      </c>
      <c r="F199" s="18">
        <v>0</v>
      </c>
      <c r="G199" s="18">
        <v>0</v>
      </c>
      <c r="H199" s="18">
        <v>1</v>
      </c>
      <c r="I199" s="17">
        <v>5.014</v>
      </c>
      <c r="J199" s="17">
        <v>35.469</v>
      </c>
      <c r="K199" s="21">
        <v>2</v>
      </c>
      <c r="L199" s="21">
        <v>0</v>
      </c>
      <c r="M199" s="21">
        <v>0</v>
      </c>
      <c r="N199" s="21">
        <v>0</v>
      </c>
      <c r="O199" s="21">
        <v>0</v>
      </c>
      <c r="P199" s="21">
        <v>-1.93</v>
      </c>
      <c r="Q199" s="21">
        <v>0</v>
      </c>
      <c r="R199" s="21">
        <v>0</v>
      </c>
    </row>
    <row r="200" ht="16.5" spans="1:18">
      <c r="A200" s="18">
        <v>399641</v>
      </c>
      <c r="B200" s="18" t="s">
        <v>265</v>
      </c>
      <c r="C200" s="18">
        <v>1571.719</v>
      </c>
      <c r="D200" s="18">
        <v>2142.056</v>
      </c>
      <c r="E200" s="18">
        <v>0</v>
      </c>
      <c r="F200" s="18">
        <v>0</v>
      </c>
      <c r="G200" s="18">
        <v>0</v>
      </c>
      <c r="H200" s="18">
        <v>1</v>
      </c>
      <c r="I200" s="17">
        <v>1.002</v>
      </c>
      <c r="J200" s="17">
        <v>27.361</v>
      </c>
      <c r="K200" s="21">
        <v>2</v>
      </c>
      <c r="L200" s="21">
        <v>0</v>
      </c>
      <c r="M200" s="21">
        <v>0</v>
      </c>
      <c r="N200" s="21">
        <v>0</v>
      </c>
      <c r="O200" s="21">
        <v>0</v>
      </c>
      <c r="P200" s="21">
        <v>0.94</v>
      </c>
      <c r="Q200" s="21">
        <v>0</v>
      </c>
      <c r="R200" s="21">
        <v>0</v>
      </c>
    </row>
    <row r="201" ht="16.5" spans="1:18">
      <c r="A201" s="18">
        <v>399642</v>
      </c>
      <c r="B201" s="18" t="s">
        <v>266</v>
      </c>
      <c r="C201" s="18">
        <v>1321.604</v>
      </c>
      <c r="D201" s="18">
        <v>1727.88</v>
      </c>
      <c r="E201" s="18">
        <v>0</v>
      </c>
      <c r="F201" s="18">
        <v>0</v>
      </c>
      <c r="G201" s="18">
        <v>0</v>
      </c>
      <c r="H201" s="18">
        <v>1</v>
      </c>
      <c r="I201" s="17">
        <v>3.313</v>
      </c>
      <c r="J201" s="17">
        <v>26.047</v>
      </c>
      <c r="K201" s="21">
        <v>4</v>
      </c>
      <c r="L201" s="21">
        <v>0</v>
      </c>
      <c r="M201" s="21">
        <v>0</v>
      </c>
      <c r="N201" s="21">
        <v>0</v>
      </c>
      <c r="O201" s="21">
        <v>0</v>
      </c>
      <c r="P201" s="21">
        <v>1.257</v>
      </c>
      <c r="Q201" s="21">
        <v>0</v>
      </c>
      <c r="R201" s="21">
        <v>0</v>
      </c>
    </row>
    <row r="202" ht="16.5" spans="1:18">
      <c r="A202" s="18">
        <v>399643</v>
      </c>
      <c r="B202" s="18" t="s">
        <v>267</v>
      </c>
      <c r="C202" s="18">
        <v>1798.731</v>
      </c>
      <c r="D202" s="18">
        <v>2711.646</v>
      </c>
      <c r="E202" s="18">
        <v>0</v>
      </c>
      <c r="F202" s="18">
        <v>0</v>
      </c>
      <c r="G202" s="18">
        <v>0</v>
      </c>
      <c r="H202" s="18">
        <v>1</v>
      </c>
      <c r="I202" s="17">
        <v>2.716</v>
      </c>
      <c r="J202" s="17">
        <v>35.468</v>
      </c>
      <c r="K202" s="21">
        <v>4</v>
      </c>
      <c r="L202" s="21">
        <v>0</v>
      </c>
      <c r="M202" s="21">
        <v>0</v>
      </c>
      <c r="N202" s="21">
        <v>0</v>
      </c>
      <c r="O202" s="21">
        <v>0</v>
      </c>
      <c r="P202" s="21">
        <v>0.829</v>
      </c>
      <c r="Q202" s="21">
        <v>0</v>
      </c>
      <c r="R202" s="21">
        <v>1</v>
      </c>
    </row>
    <row r="203" ht="16.5" spans="1:18">
      <c r="A203" s="18">
        <v>399652</v>
      </c>
      <c r="B203" s="18" t="s">
        <v>268</v>
      </c>
      <c r="C203" s="18">
        <v>1911.245</v>
      </c>
      <c r="D203" s="18">
        <v>2941.824</v>
      </c>
      <c r="E203" s="18">
        <v>0</v>
      </c>
      <c r="F203" s="18">
        <v>0</v>
      </c>
      <c r="G203" s="18">
        <v>0</v>
      </c>
      <c r="H203" s="18">
        <v>1</v>
      </c>
      <c r="I203" s="17">
        <v>10.019</v>
      </c>
      <c r="J203" s="17">
        <v>41.541</v>
      </c>
      <c r="K203" s="21">
        <v>4</v>
      </c>
      <c r="L203" s="21">
        <v>0</v>
      </c>
      <c r="M203" s="21">
        <v>0</v>
      </c>
      <c r="N203" s="21">
        <v>0</v>
      </c>
      <c r="O203" s="21">
        <v>0</v>
      </c>
      <c r="P203" s="21">
        <v>3.437</v>
      </c>
      <c r="Q203" s="21">
        <v>0</v>
      </c>
      <c r="R203" s="21">
        <v>0</v>
      </c>
    </row>
    <row r="204" ht="16.5" spans="1:18">
      <c r="A204" s="18">
        <v>399654</v>
      </c>
      <c r="B204" s="18" t="s">
        <v>269</v>
      </c>
      <c r="C204" s="18">
        <v>1605.063</v>
      </c>
      <c r="D204" s="18">
        <v>2291.882</v>
      </c>
      <c r="E204" s="18">
        <v>0</v>
      </c>
      <c r="F204" s="18">
        <v>0</v>
      </c>
      <c r="G204" s="18">
        <v>0</v>
      </c>
      <c r="H204" s="18">
        <v>1</v>
      </c>
      <c r="I204" s="17">
        <v>8.279</v>
      </c>
      <c r="J204" s="17">
        <v>35.765</v>
      </c>
      <c r="K204" s="21">
        <v>4</v>
      </c>
      <c r="L204" s="21">
        <v>0</v>
      </c>
      <c r="M204" s="21">
        <v>0</v>
      </c>
      <c r="N204" s="21">
        <v>0</v>
      </c>
      <c r="O204" s="21">
        <v>0</v>
      </c>
      <c r="P204" s="21">
        <v>-1.604</v>
      </c>
      <c r="Q204" s="21">
        <v>0</v>
      </c>
      <c r="R204" s="21">
        <v>0</v>
      </c>
    </row>
    <row r="205" ht="16.5" spans="1:18">
      <c r="A205" s="18">
        <v>399658</v>
      </c>
      <c r="B205" s="18" t="s">
        <v>270</v>
      </c>
      <c r="C205" s="18">
        <v>3005.996</v>
      </c>
      <c r="D205" s="18">
        <v>3935.372</v>
      </c>
      <c r="E205" s="18">
        <v>0</v>
      </c>
      <c r="F205" s="18">
        <v>0</v>
      </c>
      <c r="G205" s="18">
        <v>0</v>
      </c>
      <c r="H205" s="18">
        <v>1</v>
      </c>
      <c r="I205" s="17">
        <v>0.347</v>
      </c>
      <c r="J205" s="17">
        <v>23.881</v>
      </c>
      <c r="K205" s="21">
        <v>4</v>
      </c>
      <c r="L205" s="21">
        <v>0</v>
      </c>
      <c r="M205" s="21">
        <v>0</v>
      </c>
      <c r="N205" s="21">
        <v>0</v>
      </c>
      <c r="O205" s="21">
        <v>0</v>
      </c>
      <c r="P205" s="21">
        <v>0.655</v>
      </c>
      <c r="Q205" s="21">
        <v>0</v>
      </c>
      <c r="R205" s="21">
        <v>0</v>
      </c>
    </row>
    <row r="206" ht="16.5" spans="1:18">
      <c r="A206" s="18">
        <v>399659</v>
      </c>
      <c r="B206" s="18" t="s">
        <v>271</v>
      </c>
      <c r="C206" s="18">
        <v>2709.099</v>
      </c>
      <c r="D206" s="18">
        <v>3692.091</v>
      </c>
      <c r="E206" s="18">
        <v>0</v>
      </c>
      <c r="F206" s="18">
        <v>0</v>
      </c>
      <c r="G206" s="18">
        <v>0</v>
      </c>
      <c r="H206" s="18">
        <v>1</v>
      </c>
      <c r="I206" s="17">
        <v>3.138</v>
      </c>
      <c r="J206" s="17">
        <v>28.926</v>
      </c>
      <c r="K206" s="21">
        <v>4</v>
      </c>
      <c r="L206" s="21">
        <v>0</v>
      </c>
      <c r="M206" s="21">
        <v>0</v>
      </c>
      <c r="N206" s="21">
        <v>0</v>
      </c>
      <c r="O206" s="21">
        <v>0</v>
      </c>
      <c r="P206" s="21">
        <v>3.953</v>
      </c>
      <c r="Q206" s="21">
        <v>0</v>
      </c>
      <c r="R206" s="21">
        <v>0</v>
      </c>
    </row>
    <row r="207" ht="16.5" spans="1:18">
      <c r="A207" s="18">
        <v>399662</v>
      </c>
      <c r="B207" s="18" t="s">
        <v>272</v>
      </c>
      <c r="C207" s="18">
        <v>1136.767</v>
      </c>
      <c r="D207" s="18">
        <v>1643.966</v>
      </c>
      <c r="E207" s="18">
        <v>0</v>
      </c>
      <c r="F207" s="18">
        <v>0</v>
      </c>
      <c r="G207" s="18">
        <v>0</v>
      </c>
      <c r="H207" s="18">
        <v>1</v>
      </c>
      <c r="I207" s="17">
        <v>6.244</v>
      </c>
      <c r="J207" s="17">
        <v>35.17</v>
      </c>
      <c r="K207" s="21">
        <v>4</v>
      </c>
      <c r="L207" s="21">
        <v>0</v>
      </c>
      <c r="M207" s="21">
        <v>0</v>
      </c>
      <c r="N207" s="21">
        <v>0</v>
      </c>
      <c r="O207" s="21">
        <v>0</v>
      </c>
      <c r="P207" s="21">
        <v>0.047</v>
      </c>
      <c r="Q207" s="21">
        <v>0</v>
      </c>
      <c r="R207" s="21">
        <v>0</v>
      </c>
    </row>
    <row r="208" ht="16.5" spans="1:18">
      <c r="A208" s="18">
        <v>399664</v>
      </c>
      <c r="B208" s="18" t="s">
        <v>273</v>
      </c>
      <c r="C208" s="18">
        <v>720.829</v>
      </c>
      <c r="D208" s="18">
        <v>983.888</v>
      </c>
      <c r="E208" s="18">
        <v>0</v>
      </c>
      <c r="F208" s="18">
        <v>0</v>
      </c>
      <c r="G208" s="18">
        <v>0</v>
      </c>
      <c r="H208" s="18">
        <v>1</v>
      </c>
      <c r="I208" s="17">
        <v>8.947</v>
      </c>
      <c r="J208" s="17">
        <v>33.292</v>
      </c>
      <c r="K208" s="21">
        <v>4</v>
      </c>
      <c r="L208" s="21">
        <v>0</v>
      </c>
      <c r="M208" s="21">
        <v>0</v>
      </c>
      <c r="N208" s="21">
        <v>0</v>
      </c>
      <c r="O208" s="21">
        <v>0</v>
      </c>
      <c r="P208" s="21">
        <v>2.125</v>
      </c>
      <c r="Q208" s="21">
        <v>0</v>
      </c>
      <c r="R208" s="21">
        <v>0</v>
      </c>
    </row>
    <row r="209" ht="16.5" spans="1:18">
      <c r="A209" s="18">
        <v>399666</v>
      </c>
      <c r="B209" s="18" t="s">
        <v>274</v>
      </c>
      <c r="C209" s="18">
        <v>961.798</v>
      </c>
      <c r="D209" s="18">
        <v>1411.298</v>
      </c>
      <c r="E209" s="18">
        <v>0</v>
      </c>
      <c r="F209" s="18">
        <v>0</v>
      </c>
      <c r="G209" s="18">
        <v>0</v>
      </c>
      <c r="H209" s="18">
        <v>1</v>
      </c>
      <c r="I209" s="17">
        <v>8.499</v>
      </c>
      <c r="J209" s="17">
        <v>37.642</v>
      </c>
      <c r="K209" s="21">
        <v>2</v>
      </c>
      <c r="L209" s="21">
        <v>0</v>
      </c>
      <c r="M209" s="21">
        <v>0</v>
      </c>
      <c r="N209" s="21">
        <v>0</v>
      </c>
      <c r="O209" s="21">
        <v>0</v>
      </c>
      <c r="P209" s="21">
        <v>2.289</v>
      </c>
      <c r="Q209" s="21">
        <v>0</v>
      </c>
      <c r="R209" s="21">
        <v>0</v>
      </c>
    </row>
    <row r="210" ht="16.5" spans="1:18">
      <c r="A210" s="18">
        <v>399668</v>
      </c>
      <c r="B210" s="18" t="s">
        <v>275</v>
      </c>
      <c r="C210" s="18">
        <v>2850.888</v>
      </c>
      <c r="D210" s="18">
        <v>4084.775</v>
      </c>
      <c r="E210" s="18">
        <v>0</v>
      </c>
      <c r="F210" s="18">
        <v>0</v>
      </c>
      <c r="G210" s="18">
        <v>0</v>
      </c>
      <c r="H210" s="18">
        <v>1</v>
      </c>
      <c r="I210" s="17">
        <v>2.117</v>
      </c>
      <c r="J210" s="17">
        <v>31.685</v>
      </c>
      <c r="K210" s="21">
        <v>3</v>
      </c>
      <c r="L210" s="21">
        <v>0</v>
      </c>
      <c r="M210" s="21">
        <v>0</v>
      </c>
      <c r="N210" s="21">
        <v>0</v>
      </c>
      <c r="O210" s="21">
        <v>0</v>
      </c>
      <c r="P210" s="21">
        <v>0.026</v>
      </c>
      <c r="Q210" s="21">
        <v>0</v>
      </c>
      <c r="R210" s="21">
        <v>0</v>
      </c>
    </row>
    <row r="211" ht="16.5" spans="1:18">
      <c r="A211" s="18">
        <v>399673</v>
      </c>
      <c r="B211" s="18" t="s">
        <v>276</v>
      </c>
      <c r="C211" s="18">
        <v>1463.492</v>
      </c>
      <c r="D211" s="18">
        <v>2229.404</v>
      </c>
      <c r="E211" s="18">
        <v>0</v>
      </c>
      <c r="F211" s="18">
        <v>0</v>
      </c>
      <c r="G211" s="18">
        <v>0</v>
      </c>
      <c r="H211" s="18">
        <v>1</v>
      </c>
      <c r="I211" s="17">
        <v>2.111</v>
      </c>
      <c r="J211" s="17">
        <v>35.741</v>
      </c>
      <c r="K211" s="21">
        <v>4</v>
      </c>
      <c r="L211" s="21">
        <v>0</v>
      </c>
      <c r="M211" s="21">
        <v>0</v>
      </c>
      <c r="N211" s="21">
        <v>0</v>
      </c>
      <c r="O211" s="21">
        <v>0</v>
      </c>
      <c r="P211" s="21">
        <v>-0.855</v>
      </c>
      <c r="Q211" s="21">
        <v>0</v>
      </c>
      <c r="R211" s="21">
        <v>0</v>
      </c>
    </row>
    <row r="212" ht="16.5" spans="1:18">
      <c r="A212" s="18">
        <v>399675</v>
      </c>
      <c r="B212" s="18" t="s">
        <v>277</v>
      </c>
      <c r="C212" s="18">
        <v>1769.057</v>
      </c>
      <c r="D212" s="18">
        <v>2727.335</v>
      </c>
      <c r="E212" s="18">
        <v>0</v>
      </c>
      <c r="F212" s="18">
        <v>0</v>
      </c>
      <c r="G212" s="18">
        <v>0</v>
      </c>
      <c r="H212" s="18">
        <v>1</v>
      </c>
      <c r="I212" s="17">
        <v>10.537</v>
      </c>
      <c r="J212" s="17">
        <v>41.971</v>
      </c>
      <c r="K212" s="21">
        <v>4</v>
      </c>
      <c r="L212" s="21">
        <v>0</v>
      </c>
      <c r="M212" s="21">
        <v>0</v>
      </c>
      <c r="N212" s="21">
        <v>0</v>
      </c>
      <c r="O212" s="21">
        <v>0</v>
      </c>
      <c r="P212" s="21">
        <v>-2.013</v>
      </c>
      <c r="Q212" s="21">
        <v>0</v>
      </c>
      <c r="R212" s="21">
        <v>0</v>
      </c>
    </row>
    <row r="213" ht="16.5" spans="1:18">
      <c r="A213" s="18">
        <v>399677</v>
      </c>
      <c r="B213" s="18" t="s">
        <v>278</v>
      </c>
      <c r="C213" s="18">
        <v>2790.443</v>
      </c>
      <c r="D213" s="18">
        <v>4269.443</v>
      </c>
      <c r="E213" s="18">
        <v>0</v>
      </c>
      <c r="F213" s="18">
        <v>0</v>
      </c>
      <c r="G213" s="18">
        <v>0</v>
      </c>
      <c r="H213" s="18">
        <v>1</v>
      </c>
      <c r="I213" s="17">
        <v>11.618</v>
      </c>
      <c r="J213" s="17">
        <v>42.235</v>
      </c>
      <c r="K213" s="21">
        <v>4</v>
      </c>
      <c r="L213" s="21">
        <v>0</v>
      </c>
      <c r="M213" s="21">
        <v>0</v>
      </c>
      <c r="N213" s="21">
        <v>0</v>
      </c>
      <c r="O213" s="21">
        <v>0</v>
      </c>
      <c r="P213" s="21">
        <v>-34.199</v>
      </c>
      <c r="Q213" s="21">
        <v>0</v>
      </c>
      <c r="R213" s="21">
        <v>0</v>
      </c>
    </row>
    <row r="214" ht="16.5" spans="1:18">
      <c r="A214" s="18">
        <v>399679</v>
      </c>
      <c r="B214" s="18" t="s">
        <v>279</v>
      </c>
      <c r="C214" s="18">
        <v>3383.952</v>
      </c>
      <c r="D214" s="18">
        <v>4604.28</v>
      </c>
      <c r="E214" s="18">
        <v>0</v>
      </c>
      <c r="F214" s="18">
        <v>0</v>
      </c>
      <c r="G214" s="18">
        <v>0</v>
      </c>
      <c r="H214" s="18">
        <v>1</v>
      </c>
      <c r="I214" s="17">
        <v>2.504</v>
      </c>
      <c r="J214" s="17">
        <v>28.344</v>
      </c>
      <c r="K214" s="21">
        <v>4</v>
      </c>
      <c r="L214" s="21">
        <v>1</v>
      </c>
      <c r="M214" s="21">
        <v>0</v>
      </c>
      <c r="N214" s="21">
        <v>0</v>
      </c>
      <c r="O214" s="21">
        <v>0</v>
      </c>
      <c r="P214" s="21">
        <v>0.651</v>
      </c>
      <c r="Q214" s="21">
        <v>0</v>
      </c>
      <c r="R214" s="21">
        <v>0</v>
      </c>
    </row>
    <row r="215" ht="16.5" spans="1:18">
      <c r="A215" s="18">
        <v>399682</v>
      </c>
      <c r="B215" s="18" t="s">
        <v>280</v>
      </c>
      <c r="C215" s="18">
        <v>1034.317</v>
      </c>
      <c r="D215" s="18">
        <v>1426.894</v>
      </c>
      <c r="E215" s="18">
        <v>0</v>
      </c>
      <c r="F215" s="18">
        <v>0</v>
      </c>
      <c r="G215" s="18">
        <v>0</v>
      </c>
      <c r="H215" s="18">
        <v>1</v>
      </c>
      <c r="I215" s="17">
        <v>1.899</v>
      </c>
      <c r="J215" s="17">
        <v>28.889</v>
      </c>
      <c r="K215" s="21">
        <v>4</v>
      </c>
      <c r="L215" s="21">
        <v>0</v>
      </c>
      <c r="M215" s="21">
        <v>0</v>
      </c>
      <c r="N215" s="21">
        <v>-1</v>
      </c>
      <c r="O215" s="21">
        <v>0</v>
      </c>
      <c r="P215" s="21">
        <v>-0.576</v>
      </c>
      <c r="Q215" s="21">
        <v>0</v>
      </c>
      <c r="R215" s="21">
        <v>0</v>
      </c>
    </row>
    <row r="216" ht="16.5" spans="1:18">
      <c r="A216" s="18">
        <v>399686</v>
      </c>
      <c r="B216" s="18" t="s">
        <v>281</v>
      </c>
      <c r="C216" s="18">
        <v>1329.675</v>
      </c>
      <c r="D216" s="18">
        <v>2026.625</v>
      </c>
      <c r="E216" s="18">
        <v>0</v>
      </c>
      <c r="F216" s="18">
        <v>0</v>
      </c>
      <c r="G216" s="18">
        <v>0</v>
      </c>
      <c r="H216" s="18">
        <v>1</v>
      </c>
      <c r="I216" s="17">
        <v>8.439</v>
      </c>
      <c r="J216" s="17">
        <v>39.927</v>
      </c>
      <c r="K216" s="21">
        <v>4</v>
      </c>
      <c r="L216" s="21">
        <v>0</v>
      </c>
      <c r="M216" s="21">
        <v>0</v>
      </c>
      <c r="N216" s="21">
        <v>0</v>
      </c>
      <c r="O216" s="21">
        <v>0</v>
      </c>
      <c r="P216" s="21">
        <v>1.156</v>
      </c>
      <c r="Q216" s="21">
        <v>0</v>
      </c>
      <c r="R216" s="21">
        <v>0</v>
      </c>
    </row>
    <row r="217" ht="16.5" spans="1:18">
      <c r="A217" s="18">
        <v>399687</v>
      </c>
      <c r="B217" s="18" t="s">
        <v>282</v>
      </c>
      <c r="C217" s="18">
        <v>1976.428</v>
      </c>
      <c r="D217" s="18">
        <v>2745.013</v>
      </c>
      <c r="E217" s="18">
        <v>0</v>
      </c>
      <c r="F217" s="18">
        <v>0</v>
      </c>
      <c r="G217" s="18">
        <v>0</v>
      </c>
      <c r="H217" s="18">
        <v>1</v>
      </c>
      <c r="I217" s="17">
        <v>4.74</v>
      </c>
      <c r="J217" s="17">
        <v>31.412</v>
      </c>
      <c r="K217" s="21">
        <v>4</v>
      </c>
      <c r="L217" s="21">
        <v>0</v>
      </c>
      <c r="M217" s="21">
        <v>0</v>
      </c>
      <c r="N217" s="21">
        <v>0</v>
      </c>
      <c r="O217" s="21">
        <v>0</v>
      </c>
      <c r="P217" s="21">
        <v>-5.804</v>
      </c>
      <c r="Q217" s="21">
        <v>0</v>
      </c>
      <c r="R217" s="21">
        <v>0</v>
      </c>
    </row>
    <row r="218" ht="16.5" spans="1:18">
      <c r="A218" s="18">
        <v>399693</v>
      </c>
      <c r="B218" s="18" t="s">
        <v>283</v>
      </c>
      <c r="C218" s="18">
        <v>2692.528</v>
      </c>
      <c r="D218" s="18">
        <v>4096.197</v>
      </c>
      <c r="E218" s="18">
        <v>0</v>
      </c>
      <c r="F218" s="18">
        <v>0</v>
      </c>
      <c r="G218" s="18">
        <v>0</v>
      </c>
      <c r="H218" s="18">
        <v>1</v>
      </c>
      <c r="I218" s="17">
        <v>12.753</v>
      </c>
      <c r="J218" s="17">
        <v>42.651</v>
      </c>
      <c r="K218" s="21">
        <v>2</v>
      </c>
      <c r="L218" s="21">
        <v>0</v>
      </c>
      <c r="M218" s="21">
        <v>0</v>
      </c>
      <c r="N218" s="21">
        <v>0</v>
      </c>
      <c r="O218" s="21">
        <v>0</v>
      </c>
      <c r="P218" s="21">
        <v>3.041</v>
      </c>
      <c r="Q218" s="21">
        <v>0</v>
      </c>
      <c r="R218" s="21">
        <v>1</v>
      </c>
    </row>
    <row r="219" ht="16.5" spans="1:18">
      <c r="A219" s="18">
        <v>399694</v>
      </c>
      <c r="B219" s="18" t="s">
        <v>284</v>
      </c>
      <c r="C219" s="18">
        <v>1821.081</v>
      </c>
      <c r="D219" s="18">
        <v>2892.619</v>
      </c>
      <c r="E219" s="18">
        <v>0</v>
      </c>
      <c r="F219" s="18">
        <v>0</v>
      </c>
      <c r="G219" s="18">
        <v>0</v>
      </c>
      <c r="H219" s="18">
        <v>1</v>
      </c>
      <c r="I219" s="17">
        <v>10.138</v>
      </c>
      <c r="J219" s="17">
        <v>43.426</v>
      </c>
      <c r="K219" s="21">
        <v>4</v>
      </c>
      <c r="L219" s="21">
        <v>0</v>
      </c>
      <c r="M219" s="21">
        <v>0</v>
      </c>
      <c r="N219" s="21">
        <v>0</v>
      </c>
      <c r="O219" s="21">
        <v>0</v>
      </c>
      <c r="P219" s="21">
        <v>-1.406</v>
      </c>
      <c r="Q219" s="21">
        <v>0</v>
      </c>
      <c r="R219" s="21">
        <v>0</v>
      </c>
    </row>
    <row r="220" ht="16.5" spans="1:18">
      <c r="A220" s="18">
        <v>399695</v>
      </c>
      <c r="B220" s="18" t="s">
        <v>285</v>
      </c>
      <c r="C220" s="18">
        <v>1574.539</v>
      </c>
      <c r="D220" s="18">
        <v>2178.097</v>
      </c>
      <c r="E220" s="18">
        <v>0</v>
      </c>
      <c r="F220" s="18">
        <v>0</v>
      </c>
      <c r="G220" s="18">
        <v>0</v>
      </c>
      <c r="H220" s="18">
        <v>1</v>
      </c>
      <c r="I220" s="17">
        <v>4.385</v>
      </c>
      <c r="J220" s="17">
        <v>30.88</v>
      </c>
      <c r="K220" s="21">
        <v>4</v>
      </c>
      <c r="L220" s="21">
        <v>0</v>
      </c>
      <c r="M220" s="21">
        <v>0</v>
      </c>
      <c r="N220" s="21">
        <v>0</v>
      </c>
      <c r="O220" s="21">
        <v>0</v>
      </c>
      <c r="P220" s="21">
        <v>-1.428</v>
      </c>
      <c r="Q220" s="21">
        <v>0</v>
      </c>
      <c r="R220" s="21">
        <v>0</v>
      </c>
    </row>
    <row r="221" ht="16.5" spans="1:18">
      <c r="A221" s="18">
        <v>399696</v>
      </c>
      <c r="B221" s="18" t="s">
        <v>286</v>
      </c>
      <c r="C221" s="18">
        <v>1880.456</v>
      </c>
      <c r="D221" s="18">
        <v>2690.754</v>
      </c>
      <c r="E221" s="18">
        <v>0</v>
      </c>
      <c r="F221" s="18">
        <v>0</v>
      </c>
      <c r="G221" s="18">
        <v>0</v>
      </c>
      <c r="H221" s="18">
        <v>1</v>
      </c>
      <c r="I221" s="17">
        <v>5.193</v>
      </c>
      <c r="J221" s="17">
        <v>33.743</v>
      </c>
      <c r="K221" s="21">
        <v>3</v>
      </c>
      <c r="L221" s="21">
        <v>0</v>
      </c>
      <c r="M221" s="21">
        <v>0</v>
      </c>
      <c r="N221" s="21">
        <v>0</v>
      </c>
      <c r="O221" s="21">
        <v>0</v>
      </c>
      <c r="P221" s="21">
        <v>2.879</v>
      </c>
      <c r="Q221" s="21">
        <v>1</v>
      </c>
      <c r="R221" s="21">
        <v>1</v>
      </c>
    </row>
    <row r="222" ht="16.5" spans="1:18">
      <c r="A222" s="18">
        <v>399697</v>
      </c>
      <c r="B222" s="18" t="s">
        <v>287</v>
      </c>
      <c r="C222" s="18">
        <v>1988.902</v>
      </c>
      <c r="D222" s="18">
        <v>3005.783</v>
      </c>
      <c r="E222" s="18">
        <v>0</v>
      </c>
      <c r="F222" s="18">
        <v>0</v>
      </c>
      <c r="G222" s="18">
        <v>0</v>
      </c>
      <c r="H222" s="18">
        <v>1</v>
      </c>
      <c r="I222" s="17">
        <v>5.706</v>
      </c>
      <c r="J222" s="17">
        <v>37.607</v>
      </c>
      <c r="K222" s="21">
        <v>2</v>
      </c>
      <c r="L222" s="21">
        <v>2</v>
      </c>
      <c r="M222" s="21">
        <v>0</v>
      </c>
      <c r="N222" s="21">
        <v>0</v>
      </c>
      <c r="O222" s="21">
        <v>0</v>
      </c>
      <c r="P222" s="21">
        <v>0.001</v>
      </c>
      <c r="Q222" s="21">
        <v>0</v>
      </c>
      <c r="R222" s="21">
        <v>0</v>
      </c>
    </row>
    <row r="223" ht="16.5" spans="1:18">
      <c r="A223" s="18">
        <v>399698</v>
      </c>
      <c r="B223" s="18" t="s">
        <v>288</v>
      </c>
      <c r="C223" s="18">
        <v>26959.854</v>
      </c>
      <c r="D223" s="18">
        <v>36489.266</v>
      </c>
      <c r="E223" s="18">
        <v>0</v>
      </c>
      <c r="F223" s="18">
        <v>0</v>
      </c>
      <c r="G223" s="18">
        <v>0</v>
      </c>
      <c r="H223" s="18">
        <v>1</v>
      </c>
      <c r="I223" s="17">
        <v>7.756</v>
      </c>
      <c r="J223" s="17">
        <v>31.846</v>
      </c>
      <c r="K223" s="21">
        <v>4</v>
      </c>
      <c r="L223" s="21">
        <v>0</v>
      </c>
      <c r="M223" s="21">
        <v>0</v>
      </c>
      <c r="N223" s="21">
        <v>0</v>
      </c>
      <c r="O223" s="21">
        <v>-1</v>
      </c>
      <c r="P223" s="21">
        <v>-1.881</v>
      </c>
      <c r="Q223" s="21">
        <v>0</v>
      </c>
      <c r="R223" s="21">
        <v>0</v>
      </c>
    </row>
    <row r="224" ht="16.5" spans="1:18">
      <c r="A224" s="18">
        <v>399699</v>
      </c>
      <c r="B224" s="18" t="s">
        <v>289</v>
      </c>
      <c r="C224" s="18">
        <v>2160.427</v>
      </c>
      <c r="D224" s="18">
        <v>3583.868</v>
      </c>
      <c r="E224" s="18">
        <v>0</v>
      </c>
      <c r="F224" s="18">
        <v>0</v>
      </c>
      <c r="G224" s="18">
        <v>0</v>
      </c>
      <c r="H224" s="18">
        <v>1</v>
      </c>
      <c r="I224" s="17">
        <v>13.443</v>
      </c>
      <c r="J224" s="17">
        <v>47.822</v>
      </c>
      <c r="K224" s="21">
        <v>4</v>
      </c>
      <c r="L224" s="21">
        <v>0</v>
      </c>
      <c r="M224" s="21">
        <v>0</v>
      </c>
      <c r="N224" s="21">
        <v>0</v>
      </c>
      <c r="O224" s="21">
        <v>0</v>
      </c>
      <c r="P224" s="21">
        <v>0.297</v>
      </c>
      <c r="Q224" s="21">
        <v>0</v>
      </c>
      <c r="R224" s="21">
        <v>0</v>
      </c>
    </row>
    <row r="225" ht="16.5" spans="1:18">
      <c r="A225" s="18">
        <v>399705</v>
      </c>
      <c r="B225" s="18" t="s">
        <v>290</v>
      </c>
      <c r="C225" s="18">
        <v>2161.288</v>
      </c>
      <c r="D225" s="18">
        <v>2927.78</v>
      </c>
      <c r="E225" s="18">
        <v>0</v>
      </c>
      <c r="F225" s="18">
        <v>0</v>
      </c>
      <c r="G225" s="18">
        <v>0</v>
      </c>
      <c r="H225" s="18">
        <v>1</v>
      </c>
      <c r="I225" s="17">
        <v>0.441</v>
      </c>
      <c r="J225" s="17">
        <v>26.506</v>
      </c>
      <c r="K225" s="21">
        <v>4</v>
      </c>
      <c r="L225" s="21">
        <v>0</v>
      </c>
      <c r="M225" s="21">
        <v>0</v>
      </c>
      <c r="N225" s="21">
        <v>0</v>
      </c>
      <c r="O225" s="21">
        <v>0</v>
      </c>
      <c r="P225" s="21">
        <v>-0.217</v>
      </c>
      <c r="Q225" s="21">
        <v>0</v>
      </c>
      <c r="R225" s="21">
        <v>0</v>
      </c>
    </row>
    <row r="226" ht="16.5" spans="1:18">
      <c r="A226" s="18">
        <v>399707</v>
      </c>
      <c r="B226" s="18" t="s">
        <v>291</v>
      </c>
      <c r="C226" s="18">
        <v>4232.892</v>
      </c>
      <c r="D226" s="18">
        <v>6294.513</v>
      </c>
      <c r="E226" s="18">
        <v>0</v>
      </c>
      <c r="F226" s="18">
        <v>0</v>
      </c>
      <c r="G226" s="18">
        <v>0</v>
      </c>
      <c r="H226" s="18">
        <v>1</v>
      </c>
      <c r="I226" s="17">
        <v>6.888</v>
      </c>
      <c r="J226" s="17">
        <v>37.384</v>
      </c>
      <c r="K226" s="21">
        <v>2</v>
      </c>
      <c r="L226" s="21">
        <v>0</v>
      </c>
      <c r="M226" s="21">
        <v>0</v>
      </c>
      <c r="N226" s="21">
        <v>0</v>
      </c>
      <c r="O226" s="21">
        <v>0</v>
      </c>
      <c r="P226" s="21">
        <v>2.134</v>
      </c>
      <c r="Q226" s="21">
        <v>0</v>
      </c>
      <c r="R226" s="21">
        <v>0</v>
      </c>
    </row>
    <row r="227" ht="16.5" spans="1:18">
      <c r="A227" s="18">
        <v>399802</v>
      </c>
      <c r="B227" s="18" t="s">
        <v>292</v>
      </c>
      <c r="C227" s="18">
        <v>3774.557</v>
      </c>
      <c r="D227" s="18">
        <v>5142.224</v>
      </c>
      <c r="E227" s="18">
        <v>0</v>
      </c>
      <c r="F227" s="18">
        <v>0</v>
      </c>
      <c r="G227" s="18">
        <v>0</v>
      </c>
      <c r="H227" s="18">
        <v>1</v>
      </c>
      <c r="I227" s="17">
        <v>3.388</v>
      </c>
      <c r="J227" s="17">
        <v>29.084</v>
      </c>
      <c r="K227" s="21">
        <v>3</v>
      </c>
      <c r="L227" s="21">
        <v>0</v>
      </c>
      <c r="M227" s="21">
        <v>0</v>
      </c>
      <c r="N227" s="21">
        <v>0</v>
      </c>
      <c r="O227" s="21">
        <v>0</v>
      </c>
      <c r="P227" s="21">
        <v>1.289</v>
      </c>
      <c r="Q227" s="21">
        <v>0</v>
      </c>
      <c r="R227" s="21">
        <v>0</v>
      </c>
    </row>
    <row r="228" ht="16.5" spans="1:18">
      <c r="A228" s="18">
        <v>399803</v>
      </c>
      <c r="B228" s="18" t="s">
        <v>293</v>
      </c>
      <c r="C228" s="18">
        <v>2696.359</v>
      </c>
      <c r="D228" s="18">
        <v>3747.749</v>
      </c>
      <c r="E228" s="18">
        <v>0</v>
      </c>
      <c r="F228" s="18">
        <v>0</v>
      </c>
      <c r="G228" s="18">
        <v>0</v>
      </c>
      <c r="H228" s="18">
        <v>1</v>
      </c>
      <c r="I228" s="17">
        <v>2.96</v>
      </c>
      <c r="J228" s="17">
        <v>30.184</v>
      </c>
      <c r="K228" s="21">
        <v>4</v>
      </c>
      <c r="L228" s="21">
        <v>0</v>
      </c>
      <c r="M228" s="21">
        <v>0</v>
      </c>
      <c r="N228" s="21">
        <v>0</v>
      </c>
      <c r="O228" s="21">
        <v>0</v>
      </c>
      <c r="P228" s="21">
        <v>-0.348</v>
      </c>
      <c r="Q228" s="21">
        <v>0</v>
      </c>
      <c r="R228" s="21">
        <v>0</v>
      </c>
    </row>
    <row r="229" ht="16.5" spans="1:18">
      <c r="A229" s="18">
        <v>399804</v>
      </c>
      <c r="B229" s="18" t="s">
        <v>294</v>
      </c>
      <c r="C229" s="18">
        <v>1128.031</v>
      </c>
      <c r="D229" s="18">
        <v>1527.978</v>
      </c>
      <c r="E229" s="18">
        <v>0</v>
      </c>
      <c r="F229" s="18">
        <v>0</v>
      </c>
      <c r="G229" s="18">
        <v>0</v>
      </c>
      <c r="H229" s="18">
        <v>1</v>
      </c>
      <c r="I229" s="17">
        <v>2.427</v>
      </c>
      <c r="J229" s="17">
        <v>27.966</v>
      </c>
      <c r="K229" s="21">
        <v>4</v>
      </c>
      <c r="L229" s="21">
        <v>0</v>
      </c>
      <c r="M229" s="21">
        <v>0</v>
      </c>
      <c r="N229" s="21">
        <v>0</v>
      </c>
      <c r="O229" s="21">
        <v>0</v>
      </c>
      <c r="P229" s="21">
        <v>0.335</v>
      </c>
      <c r="Q229" s="21">
        <v>0</v>
      </c>
      <c r="R229" s="21">
        <v>0</v>
      </c>
    </row>
    <row r="230" ht="16.5" spans="1:18">
      <c r="A230" s="18">
        <v>399805</v>
      </c>
      <c r="B230" s="18" t="s">
        <v>295</v>
      </c>
      <c r="C230" s="18">
        <v>1703.65</v>
      </c>
      <c r="D230" s="18">
        <v>2906.696</v>
      </c>
      <c r="E230" s="18">
        <v>0</v>
      </c>
      <c r="F230" s="18">
        <v>0</v>
      </c>
      <c r="G230" s="18">
        <v>0</v>
      </c>
      <c r="H230" s="18">
        <v>1</v>
      </c>
      <c r="I230" s="17">
        <v>15.035</v>
      </c>
      <c r="J230" s="17">
        <v>50.201</v>
      </c>
      <c r="K230" s="21">
        <v>4</v>
      </c>
      <c r="L230" s="21">
        <v>0</v>
      </c>
      <c r="M230" s="21">
        <v>0</v>
      </c>
      <c r="N230" s="21">
        <v>0</v>
      </c>
      <c r="O230" s="21">
        <v>0</v>
      </c>
      <c r="P230" s="21">
        <v>-18.388</v>
      </c>
      <c r="Q230" s="21">
        <v>0</v>
      </c>
      <c r="R230" s="21">
        <v>0</v>
      </c>
    </row>
    <row r="231" ht="16.5" spans="1:18">
      <c r="A231" s="18">
        <v>399806</v>
      </c>
      <c r="B231" s="18" t="s">
        <v>296</v>
      </c>
      <c r="C231" s="18">
        <v>844.025</v>
      </c>
      <c r="D231" s="18">
        <v>1129.838</v>
      </c>
      <c r="E231" s="18">
        <v>0</v>
      </c>
      <c r="F231" s="18">
        <v>0</v>
      </c>
      <c r="G231" s="18">
        <v>0</v>
      </c>
      <c r="H231" s="18">
        <v>1</v>
      </c>
      <c r="I231" s="17">
        <v>7.647</v>
      </c>
      <c r="J231" s="17">
        <v>31.009</v>
      </c>
      <c r="K231" s="21">
        <v>4</v>
      </c>
      <c r="L231" s="21">
        <v>1</v>
      </c>
      <c r="M231" s="21">
        <v>0</v>
      </c>
      <c r="N231" s="21">
        <v>0</v>
      </c>
      <c r="O231" s="21">
        <v>0</v>
      </c>
      <c r="P231" s="21">
        <v>3.547</v>
      </c>
      <c r="Q231" s="21">
        <v>0</v>
      </c>
      <c r="R231" s="21">
        <v>0</v>
      </c>
    </row>
    <row r="232" ht="16.5" spans="1:18">
      <c r="A232" s="18">
        <v>399808</v>
      </c>
      <c r="B232" s="18" t="s">
        <v>297</v>
      </c>
      <c r="C232" s="18">
        <v>1586.941</v>
      </c>
      <c r="D232" s="18">
        <v>2159.655</v>
      </c>
      <c r="E232" s="18">
        <v>0</v>
      </c>
      <c r="F232" s="18">
        <v>0</v>
      </c>
      <c r="G232" s="18">
        <v>0</v>
      </c>
      <c r="H232" s="18">
        <v>1</v>
      </c>
      <c r="I232" s="17">
        <v>2.538</v>
      </c>
      <c r="J232" s="17">
        <v>28.383</v>
      </c>
      <c r="K232" s="21">
        <v>4</v>
      </c>
      <c r="L232" s="21">
        <v>0</v>
      </c>
      <c r="M232" s="21">
        <v>0</v>
      </c>
      <c r="N232" s="21">
        <v>-1</v>
      </c>
      <c r="O232" s="21">
        <v>0</v>
      </c>
      <c r="P232" s="21">
        <v>0.61</v>
      </c>
      <c r="Q232" s="21">
        <v>0</v>
      </c>
      <c r="R232" s="21">
        <v>0</v>
      </c>
    </row>
    <row r="233" ht="16.5" spans="1:18">
      <c r="A233" s="18">
        <v>399810</v>
      </c>
      <c r="B233" s="18" t="s">
        <v>298</v>
      </c>
      <c r="C233" s="18">
        <v>1846.206</v>
      </c>
      <c r="D233" s="18">
        <v>2542.466</v>
      </c>
      <c r="E233" s="18">
        <v>0</v>
      </c>
      <c r="F233" s="18">
        <v>0</v>
      </c>
      <c r="G233" s="18">
        <v>0</v>
      </c>
      <c r="H233" s="18">
        <v>1</v>
      </c>
      <c r="I233" s="17">
        <v>6.579</v>
      </c>
      <c r="J233" s="17">
        <v>32.163</v>
      </c>
      <c r="K233" s="21">
        <v>4</v>
      </c>
      <c r="L233" s="21">
        <v>0</v>
      </c>
      <c r="M233" s="21">
        <v>0</v>
      </c>
      <c r="N233" s="21">
        <v>0</v>
      </c>
      <c r="O233" s="21">
        <v>0</v>
      </c>
      <c r="P233" s="21">
        <v>2.09</v>
      </c>
      <c r="Q233" s="21">
        <v>0</v>
      </c>
      <c r="R233" s="21">
        <v>0</v>
      </c>
    </row>
    <row r="234" ht="16.5" spans="1:18">
      <c r="A234" s="18">
        <v>399811</v>
      </c>
      <c r="B234" s="18" t="s">
        <v>299</v>
      </c>
      <c r="C234" s="18">
        <v>2502.658</v>
      </c>
      <c r="D234" s="18">
        <v>3546.458</v>
      </c>
      <c r="E234" s="18">
        <v>0</v>
      </c>
      <c r="F234" s="18">
        <v>0</v>
      </c>
      <c r="G234" s="18">
        <v>0</v>
      </c>
      <c r="H234" s="18">
        <v>1</v>
      </c>
      <c r="I234" s="17">
        <v>2.286</v>
      </c>
      <c r="J234" s="17">
        <v>31.045</v>
      </c>
      <c r="K234" s="21">
        <v>4</v>
      </c>
      <c r="L234" s="21">
        <v>0</v>
      </c>
      <c r="M234" s="21">
        <v>0</v>
      </c>
      <c r="N234" s="21">
        <v>0</v>
      </c>
      <c r="O234" s="21">
        <v>0</v>
      </c>
      <c r="P234" s="21">
        <v>-5.8</v>
      </c>
      <c r="Q234" s="21">
        <v>0</v>
      </c>
      <c r="R234" s="21">
        <v>0</v>
      </c>
    </row>
    <row r="235" ht="16.5" spans="1:18">
      <c r="A235" s="18">
        <v>399813</v>
      </c>
      <c r="B235" s="18" t="s">
        <v>300</v>
      </c>
      <c r="C235" s="18">
        <v>3845.701</v>
      </c>
      <c r="D235" s="18">
        <v>5538.236</v>
      </c>
      <c r="E235" s="18">
        <v>0</v>
      </c>
      <c r="F235" s="18">
        <v>0</v>
      </c>
      <c r="G235" s="18">
        <v>0</v>
      </c>
      <c r="H235" s="18">
        <v>1</v>
      </c>
      <c r="I235" s="17">
        <v>9.057</v>
      </c>
      <c r="J235" s="17">
        <v>36.85</v>
      </c>
      <c r="K235" s="21">
        <v>2</v>
      </c>
      <c r="L235" s="21">
        <v>0</v>
      </c>
      <c r="M235" s="21">
        <v>0</v>
      </c>
      <c r="N235" s="21">
        <v>0</v>
      </c>
      <c r="O235" s="21">
        <v>0</v>
      </c>
      <c r="P235" s="21">
        <v>2.194</v>
      </c>
      <c r="Q235" s="21">
        <v>0</v>
      </c>
      <c r="R235" s="21">
        <v>0</v>
      </c>
    </row>
    <row r="236" ht="16.5" spans="1:18">
      <c r="A236" s="18">
        <v>399852</v>
      </c>
      <c r="B236" s="18" t="s">
        <v>126</v>
      </c>
      <c r="C236" s="18">
        <v>4362.064</v>
      </c>
      <c r="D236" s="18">
        <v>5925.634</v>
      </c>
      <c r="E236" s="18">
        <v>0</v>
      </c>
      <c r="F236" s="18">
        <v>0</v>
      </c>
      <c r="G236" s="18">
        <v>0</v>
      </c>
      <c r="H236" s="18">
        <v>1</v>
      </c>
      <c r="I236" s="17">
        <v>5.374</v>
      </c>
      <c r="J236" s="17">
        <v>30.343</v>
      </c>
      <c r="K236" s="21">
        <v>4</v>
      </c>
      <c r="L236" s="21">
        <v>0</v>
      </c>
      <c r="M236" s="21">
        <v>0</v>
      </c>
      <c r="N236" s="21">
        <v>0</v>
      </c>
      <c r="O236" s="21">
        <v>0</v>
      </c>
      <c r="P236" s="21">
        <v>-1.403</v>
      </c>
      <c r="Q236" s="21">
        <v>0</v>
      </c>
      <c r="R236" s="21">
        <v>0</v>
      </c>
    </row>
    <row r="237" ht="16.5" spans="1:18">
      <c r="A237" s="18">
        <v>399905</v>
      </c>
      <c r="B237" s="18" t="s">
        <v>301</v>
      </c>
      <c r="C237" s="18">
        <v>4412.659</v>
      </c>
      <c r="D237" s="18">
        <v>5893.461</v>
      </c>
      <c r="E237" s="18">
        <v>0</v>
      </c>
      <c r="F237" s="18">
        <v>0</v>
      </c>
      <c r="G237" s="18">
        <v>0</v>
      </c>
      <c r="H237" s="18">
        <v>1</v>
      </c>
      <c r="I237" s="17">
        <v>1.535</v>
      </c>
      <c r="J237" s="17">
        <v>26.275</v>
      </c>
      <c r="K237" s="21">
        <v>4</v>
      </c>
      <c r="L237" s="21">
        <v>0</v>
      </c>
      <c r="M237" s="21">
        <v>0</v>
      </c>
      <c r="N237" s="21">
        <v>0</v>
      </c>
      <c r="O237" s="21">
        <v>0</v>
      </c>
      <c r="P237" s="21">
        <v>-9.158</v>
      </c>
      <c r="Q237" s="21">
        <v>0</v>
      </c>
      <c r="R237" s="21">
        <v>0</v>
      </c>
    </row>
    <row r="238" ht="16.5" spans="1:18">
      <c r="A238" s="18">
        <v>399914</v>
      </c>
      <c r="B238" s="18" t="s">
        <v>302</v>
      </c>
      <c r="C238" s="18">
        <v>4791.585</v>
      </c>
      <c r="D238" s="18">
        <v>6101.789</v>
      </c>
      <c r="E238" s="18">
        <v>0</v>
      </c>
      <c r="F238" s="18">
        <v>0</v>
      </c>
      <c r="G238" s="18">
        <v>0</v>
      </c>
      <c r="H238" s="18">
        <v>1</v>
      </c>
      <c r="I238" s="17">
        <v>1.944</v>
      </c>
      <c r="J238" s="17">
        <v>22.999</v>
      </c>
      <c r="K238" s="21">
        <v>3</v>
      </c>
      <c r="L238" s="21">
        <v>0</v>
      </c>
      <c r="M238" s="21">
        <v>0</v>
      </c>
      <c r="N238" s="21">
        <v>0</v>
      </c>
      <c r="O238" s="21">
        <v>0</v>
      </c>
      <c r="P238" s="21">
        <v>2.831</v>
      </c>
      <c r="Q238" s="21">
        <v>0</v>
      </c>
      <c r="R238" s="21">
        <v>0</v>
      </c>
    </row>
    <row r="239" ht="16.5" spans="1:18">
      <c r="A239" s="18">
        <v>399934</v>
      </c>
      <c r="B239" s="18" t="s">
        <v>137</v>
      </c>
      <c r="C239" s="18">
        <v>4482.328</v>
      </c>
      <c r="D239" s="18">
        <v>5739.29</v>
      </c>
      <c r="E239" s="18">
        <v>0</v>
      </c>
      <c r="F239" s="18">
        <v>0</v>
      </c>
      <c r="G239" s="18">
        <v>0</v>
      </c>
      <c r="H239" s="18">
        <v>1</v>
      </c>
      <c r="I239" s="17">
        <v>2.365</v>
      </c>
      <c r="J239" s="17">
        <v>23.748</v>
      </c>
      <c r="K239" s="21">
        <v>3</v>
      </c>
      <c r="L239" s="21">
        <v>0</v>
      </c>
      <c r="M239" s="21">
        <v>0</v>
      </c>
      <c r="N239" s="21">
        <v>0</v>
      </c>
      <c r="O239" s="21">
        <v>0</v>
      </c>
      <c r="P239" s="21">
        <v>-0.991</v>
      </c>
      <c r="Q239" s="21">
        <v>0</v>
      </c>
      <c r="R239" s="21">
        <v>0</v>
      </c>
    </row>
    <row r="240" ht="16.5" spans="1:18">
      <c r="A240" s="18">
        <v>399935</v>
      </c>
      <c r="B240" s="18" t="s">
        <v>138</v>
      </c>
      <c r="C240" s="18">
        <v>3105.658</v>
      </c>
      <c r="D240" s="18">
        <v>4421.119</v>
      </c>
      <c r="E240" s="18">
        <v>0</v>
      </c>
      <c r="F240" s="18">
        <v>0</v>
      </c>
      <c r="G240" s="18">
        <v>0</v>
      </c>
      <c r="H240" s="18">
        <v>1</v>
      </c>
      <c r="I240" s="17">
        <v>5.234</v>
      </c>
      <c r="J240" s="17">
        <v>33.431</v>
      </c>
      <c r="K240" s="21">
        <v>3</v>
      </c>
      <c r="L240" s="21">
        <v>0</v>
      </c>
      <c r="M240" s="21">
        <v>0</v>
      </c>
      <c r="N240" s="21">
        <v>-1</v>
      </c>
      <c r="O240" s="21">
        <v>0</v>
      </c>
      <c r="P240" s="21">
        <v>0.842</v>
      </c>
      <c r="Q240" s="21">
        <v>0</v>
      </c>
      <c r="R240" s="21">
        <v>0</v>
      </c>
    </row>
    <row r="241" ht="16.5" spans="1:18">
      <c r="A241" s="18">
        <v>399966</v>
      </c>
      <c r="B241" s="18" t="s">
        <v>303</v>
      </c>
      <c r="C241" s="18">
        <v>4214.245</v>
      </c>
      <c r="D241" s="18">
        <v>6064.889</v>
      </c>
      <c r="E241" s="18">
        <v>0</v>
      </c>
      <c r="F241" s="18">
        <v>0</v>
      </c>
      <c r="G241" s="18">
        <v>0</v>
      </c>
      <c r="H241" s="18">
        <v>1</v>
      </c>
      <c r="I241" s="17">
        <v>6.135</v>
      </c>
      <c r="J241" s="17">
        <v>34.777</v>
      </c>
      <c r="K241" s="21">
        <v>2</v>
      </c>
      <c r="L241" s="21">
        <v>1</v>
      </c>
      <c r="M241" s="21">
        <v>0</v>
      </c>
      <c r="N241" s="21">
        <v>0</v>
      </c>
      <c r="O241" s="21">
        <v>0</v>
      </c>
      <c r="P241" s="21">
        <v>3.266</v>
      </c>
      <c r="Q241" s="21">
        <v>0</v>
      </c>
      <c r="R241" s="21">
        <v>0</v>
      </c>
    </row>
    <row r="242" ht="16.5" spans="1:18">
      <c r="A242" s="18">
        <v>399967</v>
      </c>
      <c r="B242" s="18" t="s">
        <v>304</v>
      </c>
      <c r="C242" s="18">
        <v>8078.097</v>
      </c>
      <c r="D242" s="18">
        <v>10884.855</v>
      </c>
      <c r="E242" s="18">
        <v>0</v>
      </c>
      <c r="F242" s="18">
        <v>0</v>
      </c>
      <c r="G242" s="18">
        <v>0</v>
      </c>
      <c r="H242" s="18">
        <v>1</v>
      </c>
      <c r="I242" s="17">
        <v>2.541</v>
      </c>
      <c r="J242" s="17">
        <v>27.672</v>
      </c>
      <c r="K242" s="21">
        <v>3</v>
      </c>
      <c r="L242" s="21">
        <v>0</v>
      </c>
      <c r="M242" s="21">
        <v>1</v>
      </c>
      <c r="N242" s="21">
        <v>-1</v>
      </c>
      <c r="O242" s="21">
        <v>0</v>
      </c>
      <c r="P242" s="21">
        <v>0.612</v>
      </c>
      <c r="Q242" s="21">
        <v>0</v>
      </c>
      <c r="R242" s="21">
        <v>0</v>
      </c>
    </row>
    <row r="243" ht="16.5" spans="1:18">
      <c r="A243" s="18">
        <v>399970</v>
      </c>
      <c r="B243" s="18" t="s">
        <v>305</v>
      </c>
      <c r="C243" s="18">
        <v>2165.936</v>
      </c>
      <c r="D243" s="18">
        <v>3095.208</v>
      </c>
      <c r="E243" s="18">
        <v>0</v>
      </c>
      <c r="F243" s="18">
        <v>0</v>
      </c>
      <c r="G243" s="18">
        <v>0</v>
      </c>
      <c r="H243" s="18">
        <v>1</v>
      </c>
      <c r="I243" s="17">
        <v>6.678</v>
      </c>
      <c r="J243" s="17">
        <v>34.696</v>
      </c>
      <c r="K243" s="21">
        <v>4</v>
      </c>
      <c r="L243" s="21">
        <v>0</v>
      </c>
      <c r="M243" s="21">
        <v>0</v>
      </c>
      <c r="N243" s="21">
        <v>0</v>
      </c>
      <c r="O243" s="21">
        <v>0</v>
      </c>
      <c r="P243" s="21">
        <v>-4.399</v>
      </c>
      <c r="Q243" s="21">
        <v>0</v>
      </c>
      <c r="R243" s="21">
        <v>0</v>
      </c>
    </row>
    <row r="244" ht="16.5" spans="1:18">
      <c r="A244" s="18">
        <v>399971</v>
      </c>
      <c r="B244" s="18" t="s">
        <v>306</v>
      </c>
      <c r="C244" s="18">
        <v>825.904</v>
      </c>
      <c r="D244" s="18">
        <v>1127.862</v>
      </c>
      <c r="E244" s="18">
        <v>0</v>
      </c>
      <c r="F244" s="18">
        <v>0</v>
      </c>
      <c r="G244" s="18">
        <v>0</v>
      </c>
      <c r="H244" s="18">
        <v>1</v>
      </c>
      <c r="I244" s="17">
        <v>4.657</v>
      </c>
      <c r="J244" s="17">
        <v>30.183</v>
      </c>
      <c r="K244" s="21">
        <v>3</v>
      </c>
      <c r="L244" s="21">
        <v>0</v>
      </c>
      <c r="M244" s="21">
        <v>0</v>
      </c>
      <c r="N244" s="21">
        <v>0</v>
      </c>
      <c r="O244" s="21">
        <v>0</v>
      </c>
      <c r="P244" s="21">
        <v>2.559</v>
      </c>
      <c r="Q244" s="21">
        <v>0</v>
      </c>
      <c r="R244" s="21">
        <v>0</v>
      </c>
    </row>
    <row r="245" ht="16.5" spans="1:18">
      <c r="A245" s="18">
        <v>399973</v>
      </c>
      <c r="B245" s="18" t="s">
        <v>307</v>
      </c>
      <c r="C245" s="18">
        <v>1104.176</v>
      </c>
      <c r="D245" s="18">
        <v>1494.239</v>
      </c>
      <c r="E245" s="18">
        <v>0</v>
      </c>
      <c r="F245" s="18">
        <v>0</v>
      </c>
      <c r="G245" s="18">
        <v>0</v>
      </c>
      <c r="H245" s="18">
        <v>1</v>
      </c>
      <c r="I245" s="17">
        <v>0.768</v>
      </c>
      <c r="J245" s="17">
        <v>26.672</v>
      </c>
      <c r="K245" s="21">
        <v>1</v>
      </c>
      <c r="L245" s="21">
        <v>0</v>
      </c>
      <c r="M245" s="21">
        <v>0</v>
      </c>
      <c r="N245" s="21">
        <v>1</v>
      </c>
      <c r="O245" s="21">
        <v>0</v>
      </c>
      <c r="P245" s="21">
        <v>0.768</v>
      </c>
      <c r="Q245" s="21">
        <v>0</v>
      </c>
      <c r="R245" s="21">
        <v>0</v>
      </c>
    </row>
    <row r="246" ht="16.5" spans="1:18">
      <c r="A246" s="18">
        <v>399975</v>
      </c>
      <c r="B246" s="18" t="s">
        <v>308</v>
      </c>
      <c r="C246" s="18">
        <v>552.375</v>
      </c>
      <c r="D246" s="18">
        <v>821.065</v>
      </c>
      <c r="E246" s="18">
        <v>0</v>
      </c>
      <c r="F246" s="18">
        <v>0</v>
      </c>
      <c r="G246" s="18">
        <v>0</v>
      </c>
      <c r="H246" s="18">
        <v>1</v>
      </c>
      <c r="I246" s="17">
        <v>6.852</v>
      </c>
      <c r="J246" s="17">
        <v>37.334</v>
      </c>
      <c r="K246" s="21">
        <v>4</v>
      </c>
      <c r="L246" s="21">
        <v>0</v>
      </c>
      <c r="M246" s="21">
        <v>0</v>
      </c>
      <c r="N246" s="21">
        <v>0</v>
      </c>
      <c r="O246" s="21">
        <v>0</v>
      </c>
      <c r="P246" s="21">
        <v>1.453</v>
      </c>
      <c r="Q246" s="21">
        <v>0</v>
      </c>
      <c r="R246" s="21">
        <v>0</v>
      </c>
    </row>
    <row r="247" ht="16.5" spans="1:18">
      <c r="A247" s="18">
        <v>399976</v>
      </c>
      <c r="B247" s="18" t="s">
        <v>309</v>
      </c>
      <c r="C247" s="18">
        <v>2125.274</v>
      </c>
      <c r="D247" s="18">
        <v>3026.891</v>
      </c>
      <c r="E247" s="18">
        <v>0</v>
      </c>
      <c r="F247" s="18">
        <v>0</v>
      </c>
      <c r="G247" s="18">
        <v>0</v>
      </c>
      <c r="H247" s="18">
        <v>1</v>
      </c>
      <c r="I247" s="17">
        <v>4.659</v>
      </c>
      <c r="J247" s="17">
        <v>33.058</v>
      </c>
      <c r="K247" s="21">
        <v>4</v>
      </c>
      <c r="L247" s="21">
        <v>0</v>
      </c>
      <c r="M247" s="21">
        <v>0</v>
      </c>
      <c r="N247" s="21">
        <v>0</v>
      </c>
      <c r="O247" s="21">
        <v>0</v>
      </c>
      <c r="P247" s="21">
        <v>-2.122</v>
      </c>
      <c r="Q247" s="21">
        <v>0</v>
      </c>
      <c r="R247" s="21">
        <v>0</v>
      </c>
    </row>
    <row r="248" ht="16.5" spans="1:18">
      <c r="A248" s="18">
        <v>399982</v>
      </c>
      <c r="B248" s="18" t="s">
        <v>143</v>
      </c>
      <c r="C248" s="18">
        <v>5420.481</v>
      </c>
      <c r="D248" s="18">
        <v>7280.598</v>
      </c>
      <c r="E248" s="18">
        <v>0</v>
      </c>
      <c r="F248" s="18">
        <v>0</v>
      </c>
      <c r="G248" s="18">
        <v>0</v>
      </c>
      <c r="H248" s="18">
        <v>1</v>
      </c>
      <c r="I248" s="17">
        <v>1.588</v>
      </c>
      <c r="J248" s="17">
        <v>26.731</v>
      </c>
      <c r="K248" s="21">
        <v>4</v>
      </c>
      <c r="L248" s="21">
        <v>0</v>
      </c>
      <c r="M248" s="21">
        <v>0</v>
      </c>
      <c r="N248" s="21">
        <v>0</v>
      </c>
      <c r="O248" s="21">
        <v>0</v>
      </c>
      <c r="P248" s="21">
        <v>3.637</v>
      </c>
      <c r="Q248" s="21">
        <v>0</v>
      </c>
      <c r="R248" s="21">
        <v>0</v>
      </c>
    </row>
    <row r="249" ht="16.5" spans="1:18">
      <c r="A249" s="18">
        <v>399992</v>
      </c>
      <c r="B249" s="18" t="s">
        <v>310</v>
      </c>
      <c r="C249" s="18">
        <v>1221.694</v>
      </c>
      <c r="D249" s="18">
        <v>1718.314</v>
      </c>
      <c r="E249" s="18">
        <v>0</v>
      </c>
      <c r="F249" s="18">
        <v>0</v>
      </c>
      <c r="G249" s="18">
        <v>0</v>
      </c>
      <c r="H249" s="18">
        <v>1</v>
      </c>
      <c r="I249" s="17">
        <v>8.844</v>
      </c>
      <c r="J249" s="17">
        <v>35.19</v>
      </c>
      <c r="K249" s="21">
        <v>4</v>
      </c>
      <c r="L249" s="21">
        <v>0</v>
      </c>
      <c r="M249" s="21">
        <v>0</v>
      </c>
      <c r="N249" s="21">
        <v>0</v>
      </c>
      <c r="O249" s="21">
        <v>0</v>
      </c>
      <c r="P249" s="21">
        <v>-1.093</v>
      </c>
      <c r="Q249" s="21">
        <v>0</v>
      </c>
      <c r="R249" s="21">
        <v>0</v>
      </c>
    </row>
    <row r="250" ht="16.5" spans="1:18">
      <c r="A250" s="18">
        <v>399994</v>
      </c>
      <c r="B250" s="18" t="s">
        <v>311</v>
      </c>
      <c r="C250" s="18">
        <v>1027.044</v>
      </c>
      <c r="D250" s="18">
        <v>1505.904</v>
      </c>
      <c r="E250" s="18">
        <v>0</v>
      </c>
      <c r="F250" s="18">
        <v>0</v>
      </c>
      <c r="G250" s="18">
        <v>0</v>
      </c>
      <c r="H250" s="18">
        <v>1</v>
      </c>
      <c r="I250" s="17">
        <v>11.197</v>
      </c>
      <c r="J250" s="17">
        <v>39.435</v>
      </c>
      <c r="K250" s="21">
        <v>4</v>
      </c>
      <c r="L250" s="21">
        <v>0</v>
      </c>
      <c r="M250" s="21">
        <v>0</v>
      </c>
      <c r="N250" s="21">
        <v>0</v>
      </c>
      <c r="O250" s="21">
        <v>0</v>
      </c>
      <c r="P250" s="21">
        <v>-1.643</v>
      </c>
      <c r="Q250" s="21">
        <v>0</v>
      </c>
      <c r="R250" s="21">
        <v>0</v>
      </c>
    </row>
    <row r="251" ht="16.5" spans="1:18">
      <c r="A251" s="18">
        <v>399995</v>
      </c>
      <c r="B251" s="18" t="s">
        <v>312</v>
      </c>
      <c r="C251" s="18">
        <v>2927.932</v>
      </c>
      <c r="D251" s="18">
        <v>3949.504</v>
      </c>
      <c r="E251" s="18">
        <v>0</v>
      </c>
      <c r="F251" s="18">
        <v>0</v>
      </c>
      <c r="G251" s="18">
        <v>0</v>
      </c>
      <c r="H251" s="18">
        <v>1</v>
      </c>
      <c r="I251" s="17">
        <v>0.623</v>
      </c>
      <c r="J251" s="17">
        <v>26.328</v>
      </c>
      <c r="K251" s="21">
        <v>4</v>
      </c>
      <c r="L251" s="21">
        <v>0</v>
      </c>
      <c r="M251" s="21">
        <v>0</v>
      </c>
      <c r="N251" s="21">
        <v>0</v>
      </c>
      <c r="O251" s="21">
        <v>0</v>
      </c>
      <c r="P251" s="21">
        <v>-0.339</v>
      </c>
      <c r="Q251" s="21">
        <v>0</v>
      </c>
      <c r="R251" s="21">
        <v>0</v>
      </c>
    </row>
    <row r="252" ht="16.5" spans="1:18">
      <c r="A252" s="18">
        <v>399996</v>
      </c>
      <c r="B252" s="18" t="s">
        <v>313</v>
      </c>
      <c r="C252" s="18">
        <v>2130.832</v>
      </c>
      <c r="D252" s="18">
        <v>2971.005</v>
      </c>
      <c r="E252" s="18">
        <v>0</v>
      </c>
      <c r="F252" s="18">
        <v>0</v>
      </c>
      <c r="G252" s="18">
        <v>0</v>
      </c>
      <c r="H252" s="18">
        <v>1</v>
      </c>
      <c r="I252" s="17">
        <v>8.304</v>
      </c>
      <c r="J252" s="17">
        <v>34.235</v>
      </c>
      <c r="K252" s="21">
        <v>4</v>
      </c>
      <c r="L252" s="21">
        <v>0</v>
      </c>
      <c r="M252" s="21">
        <v>0</v>
      </c>
      <c r="N252" s="21">
        <v>0</v>
      </c>
      <c r="O252" s="21">
        <v>0</v>
      </c>
      <c r="P252" s="21">
        <v>-1.499</v>
      </c>
      <c r="Q252" s="21">
        <v>0</v>
      </c>
      <c r="R252" s="21">
        <v>0</v>
      </c>
    </row>
    <row r="253" ht="16.5" spans="1:18">
      <c r="A253" s="18">
        <v>980017</v>
      </c>
      <c r="B253" s="18" t="s">
        <v>314</v>
      </c>
      <c r="C253" s="18">
        <v>5493.827</v>
      </c>
      <c r="D253" s="18">
        <v>8520.379</v>
      </c>
      <c r="E253" s="18">
        <v>0</v>
      </c>
      <c r="F253" s="18">
        <v>0</v>
      </c>
      <c r="G253" s="18">
        <v>0</v>
      </c>
      <c r="H253" s="18">
        <v>1</v>
      </c>
      <c r="I253" s="17">
        <v>5.921</v>
      </c>
      <c r="J253" s="17">
        <v>39.339</v>
      </c>
      <c r="K253" s="21">
        <v>4</v>
      </c>
      <c r="L253" s="21">
        <v>0</v>
      </c>
      <c r="M253" s="21">
        <v>0</v>
      </c>
      <c r="N253" s="21">
        <v>-1</v>
      </c>
      <c r="O253" s="21">
        <v>0</v>
      </c>
      <c r="P253" s="21">
        <v>0.583</v>
      </c>
      <c r="Q253" s="21">
        <v>0</v>
      </c>
      <c r="R253" s="21">
        <v>0</v>
      </c>
    </row>
    <row r="254" ht="16.5" spans="1:18">
      <c r="A254" s="18">
        <v>980023</v>
      </c>
      <c r="B254" s="18" t="s">
        <v>315</v>
      </c>
      <c r="C254" s="18">
        <v>1441.167</v>
      </c>
      <c r="D254" s="18">
        <v>1972.294</v>
      </c>
      <c r="E254" s="18">
        <v>0</v>
      </c>
      <c r="F254" s="18">
        <v>0</v>
      </c>
      <c r="G254" s="18">
        <v>0</v>
      </c>
      <c r="H254" s="18">
        <v>1</v>
      </c>
      <c r="I254" s="17">
        <v>5.902</v>
      </c>
      <c r="J254" s="17">
        <v>31.242</v>
      </c>
      <c r="K254" s="21">
        <v>4</v>
      </c>
      <c r="L254" s="21">
        <v>0</v>
      </c>
      <c r="M254" s="21">
        <v>0</v>
      </c>
      <c r="N254" s="21">
        <v>0</v>
      </c>
      <c r="O254" s="21">
        <v>0</v>
      </c>
      <c r="P254" s="21">
        <v>-0.567</v>
      </c>
      <c r="Q254" s="21">
        <v>0</v>
      </c>
      <c r="R254" s="21">
        <v>0</v>
      </c>
    </row>
    <row r="255" ht="16.5" spans="1:18">
      <c r="A255" s="18">
        <v>980032</v>
      </c>
      <c r="B255" s="18" t="s">
        <v>316</v>
      </c>
      <c r="C255" s="18">
        <v>7185.436</v>
      </c>
      <c r="D255" s="18">
        <v>10190.03</v>
      </c>
      <c r="E255" s="18">
        <v>0</v>
      </c>
      <c r="F255" s="18">
        <v>0</v>
      </c>
      <c r="G255" s="18">
        <v>0</v>
      </c>
      <c r="H255" s="18">
        <v>1</v>
      </c>
      <c r="I255" s="17">
        <v>4.558</v>
      </c>
      <c r="J255" s="17">
        <v>32.7</v>
      </c>
      <c r="K255" s="21">
        <v>3</v>
      </c>
      <c r="L255" s="21">
        <v>1</v>
      </c>
      <c r="M255" s="21">
        <v>0</v>
      </c>
      <c r="N255" s="21">
        <v>0</v>
      </c>
      <c r="O255" s="21">
        <v>0</v>
      </c>
      <c r="P255" s="21">
        <v>9.913</v>
      </c>
      <c r="Q255" s="21">
        <v>0</v>
      </c>
      <c r="R255" s="21">
        <v>0</v>
      </c>
    </row>
    <row r="256" ht="16.5" spans="1:18">
      <c r="A256" s="18">
        <v>980068</v>
      </c>
      <c r="B256" s="18" t="s">
        <v>317</v>
      </c>
      <c r="C256" s="18">
        <v>2067.506</v>
      </c>
      <c r="D256" s="18">
        <v>2726.832</v>
      </c>
      <c r="E256" s="18">
        <v>0</v>
      </c>
      <c r="F256" s="18">
        <v>0</v>
      </c>
      <c r="G256" s="18">
        <v>0</v>
      </c>
      <c r="H256" s="18">
        <v>1</v>
      </c>
      <c r="I256" s="17">
        <v>1.991</v>
      </c>
      <c r="J256" s="17">
        <v>25.689</v>
      </c>
      <c r="K256" s="21">
        <v>4</v>
      </c>
      <c r="L256" s="21">
        <v>0</v>
      </c>
      <c r="M256" s="21">
        <v>0</v>
      </c>
      <c r="N256" s="21">
        <v>0</v>
      </c>
      <c r="O256" s="21">
        <v>0</v>
      </c>
      <c r="P256" s="21">
        <v>2.903</v>
      </c>
      <c r="Q256" s="21">
        <v>0</v>
      </c>
      <c r="R256" s="21">
        <v>0</v>
      </c>
    </row>
    <row r="257" ht="16.5" spans="1:18">
      <c r="A257" s="22"/>
      <c r="B257" s="22"/>
      <c r="C257" s="22"/>
      <c r="D257" s="22"/>
      <c r="E257" s="22"/>
      <c r="F257" s="22"/>
      <c r="G257" s="22"/>
      <c r="H257" s="22"/>
      <c r="I257" s="24"/>
      <c r="J257" s="24"/>
      <c r="K257" s="25"/>
      <c r="L257" s="25"/>
      <c r="M257" s="25"/>
      <c r="N257" s="25"/>
      <c r="O257" s="25"/>
      <c r="P257" s="25"/>
      <c r="Q257" s="25"/>
      <c r="R257" s="25"/>
    </row>
    <row r="258" ht="16.5" spans="1:18">
      <c r="A258" s="22"/>
      <c r="B258" s="22"/>
      <c r="C258" s="22"/>
      <c r="D258" s="22"/>
      <c r="E258" s="22"/>
      <c r="F258" s="22"/>
      <c r="G258" s="22"/>
      <c r="H258" s="22"/>
      <c r="I258" s="24"/>
      <c r="J258" s="24"/>
      <c r="K258" s="25"/>
      <c r="L258" s="25"/>
      <c r="M258" s="25"/>
      <c r="N258" s="25"/>
      <c r="O258" s="25"/>
      <c r="P258" s="25"/>
      <c r="Q258" s="25"/>
      <c r="R258" s="25"/>
    </row>
    <row r="259" ht="16.5" spans="1:18">
      <c r="A259" s="22"/>
      <c r="B259" s="22"/>
      <c r="C259" s="22"/>
      <c r="D259" s="22"/>
      <c r="E259" s="22"/>
      <c r="F259" s="22"/>
      <c r="G259" s="22"/>
      <c r="H259" s="22"/>
      <c r="I259" s="24"/>
      <c r="J259" s="24"/>
      <c r="K259" s="25"/>
      <c r="L259" s="25"/>
      <c r="M259" s="25"/>
      <c r="N259" s="25"/>
      <c r="O259" s="25"/>
      <c r="P259" s="25"/>
      <c r="Q259" s="25"/>
      <c r="R259" s="25"/>
    </row>
    <row r="260" ht="16.5" spans="1:18">
      <c r="A260" s="22"/>
      <c r="B260" s="22"/>
      <c r="C260" s="22"/>
      <c r="D260" s="22"/>
      <c r="E260" s="22"/>
      <c r="F260" s="22"/>
      <c r="G260" s="22"/>
      <c r="H260" s="22"/>
      <c r="I260" s="24"/>
      <c r="J260" s="24"/>
      <c r="K260" s="25"/>
      <c r="L260" s="25"/>
      <c r="M260" s="25"/>
      <c r="N260" s="25"/>
      <c r="O260" s="25"/>
      <c r="P260" s="25"/>
      <c r="Q260" s="25"/>
      <c r="R260" s="25"/>
    </row>
    <row r="261" ht="16.5" spans="1:18">
      <c r="A261" s="22"/>
      <c r="B261" s="22"/>
      <c r="C261" s="22"/>
      <c r="D261" s="22"/>
      <c r="E261" s="22"/>
      <c r="F261" s="22"/>
      <c r="G261" s="22"/>
      <c r="H261" s="22"/>
      <c r="I261" s="24"/>
      <c r="J261" s="24"/>
      <c r="K261" s="25"/>
      <c r="L261" s="25"/>
      <c r="M261" s="25"/>
      <c r="N261" s="25"/>
      <c r="O261" s="25"/>
      <c r="P261" s="25"/>
      <c r="Q261" s="25"/>
      <c r="R261" s="25"/>
    </row>
    <row r="262" ht="16.5" spans="1:18">
      <c r="A262" s="22"/>
      <c r="B262" s="22"/>
      <c r="C262" s="22"/>
      <c r="D262" s="22"/>
      <c r="E262" s="22"/>
      <c r="F262" s="22"/>
      <c r="G262" s="22"/>
      <c r="H262" s="22"/>
      <c r="I262" s="24"/>
      <c r="J262" s="24"/>
      <c r="K262" s="25"/>
      <c r="L262" s="25"/>
      <c r="M262" s="25"/>
      <c r="N262" s="25"/>
      <c r="O262" s="25"/>
      <c r="P262" s="25"/>
      <c r="Q262" s="25"/>
      <c r="R262" s="25"/>
    </row>
    <row r="263" ht="16.5" spans="1:18">
      <c r="A263" s="22"/>
      <c r="B263" s="22"/>
      <c r="C263" s="22"/>
      <c r="D263" s="22"/>
      <c r="E263" s="22"/>
      <c r="F263" s="22"/>
      <c r="G263" s="22"/>
      <c r="H263" s="22"/>
      <c r="I263" s="24"/>
      <c r="J263" s="24"/>
      <c r="K263" s="25"/>
      <c r="L263" s="25"/>
      <c r="M263" s="25"/>
      <c r="N263" s="25"/>
      <c r="O263" s="25"/>
      <c r="P263" s="25"/>
      <c r="Q263" s="25"/>
      <c r="R263" s="25"/>
    </row>
    <row r="264" ht="16.5" spans="1:18">
      <c r="A264" s="22"/>
      <c r="B264" s="22"/>
      <c r="C264" s="22"/>
      <c r="D264" s="22"/>
      <c r="E264" s="22"/>
      <c r="F264" s="22"/>
      <c r="G264" s="22"/>
      <c r="H264" s="22"/>
      <c r="I264" s="24"/>
      <c r="J264" s="24"/>
      <c r="K264" s="25"/>
      <c r="L264" s="25"/>
      <c r="M264" s="25"/>
      <c r="N264" s="25"/>
      <c r="O264" s="25"/>
      <c r="P264" s="25"/>
      <c r="Q264" s="25"/>
      <c r="R264" s="25"/>
    </row>
    <row r="265" ht="16.5" spans="1:18">
      <c r="A265" s="22"/>
      <c r="B265" s="22"/>
      <c r="C265" s="22"/>
      <c r="D265" s="22"/>
      <c r="E265" s="22"/>
      <c r="F265" s="22"/>
      <c r="G265" s="22"/>
      <c r="H265" s="22"/>
      <c r="I265" s="24"/>
      <c r="J265" s="24"/>
      <c r="K265" s="25"/>
      <c r="L265" s="25"/>
      <c r="M265" s="25"/>
      <c r="N265" s="25"/>
      <c r="O265" s="25"/>
      <c r="P265" s="25"/>
      <c r="Q265" s="25"/>
      <c r="R265" s="25"/>
    </row>
    <row r="266" ht="16.5" spans="1:18">
      <c r="A266" s="22"/>
      <c r="B266" s="22"/>
      <c r="C266" s="22"/>
      <c r="D266" s="22"/>
      <c r="E266" s="22"/>
      <c r="F266" s="22"/>
      <c r="G266" s="22"/>
      <c r="H266" s="22"/>
      <c r="I266" s="24"/>
      <c r="J266" s="24"/>
      <c r="K266" s="25"/>
      <c r="L266" s="25"/>
      <c r="M266" s="25"/>
      <c r="N266" s="25"/>
      <c r="O266" s="25"/>
      <c r="P266" s="25"/>
      <c r="Q266" s="25"/>
      <c r="R266" s="25"/>
    </row>
    <row r="267" ht="16.5" spans="1:18">
      <c r="A267" s="22"/>
      <c r="B267" s="22"/>
      <c r="C267" s="22"/>
      <c r="D267" s="22"/>
      <c r="E267" s="22"/>
      <c r="F267" s="22"/>
      <c r="G267" s="22"/>
      <c r="H267" s="22"/>
      <c r="I267" s="24"/>
      <c r="J267" s="24"/>
      <c r="K267" s="25"/>
      <c r="L267" s="25"/>
      <c r="M267" s="25"/>
      <c r="N267" s="25"/>
      <c r="O267" s="25"/>
      <c r="P267" s="25"/>
      <c r="Q267" s="25"/>
      <c r="R267" s="25"/>
    </row>
    <row r="268" ht="16.5" spans="1:18">
      <c r="A268" s="22"/>
      <c r="B268" s="22"/>
      <c r="C268" s="22"/>
      <c r="D268" s="22"/>
      <c r="E268" s="22"/>
      <c r="F268" s="22"/>
      <c r="G268" s="22"/>
      <c r="H268" s="22"/>
      <c r="I268" s="24"/>
      <c r="J268" s="24"/>
      <c r="K268" s="25"/>
      <c r="L268" s="25"/>
      <c r="M268" s="25"/>
      <c r="N268" s="25"/>
      <c r="O268" s="25"/>
      <c r="P268" s="25"/>
      <c r="Q268" s="25"/>
      <c r="R268" s="25"/>
    </row>
    <row r="269" ht="16.5" spans="1:18">
      <c r="A269" s="22"/>
      <c r="B269" s="22"/>
      <c r="C269" s="22"/>
      <c r="D269" s="22"/>
      <c r="E269" s="22"/>
      <c r="F269" s="22"/>
      <c r="G269" s="22"/>
      <c r="H269" s="22"/>
      <c r="I269" s="24"/>
      <c r="J269" s="24"/>
      <c r="K269" s="25"/>
      <c r="L269" s="25"/>
      <c r="M269" s="25"/>
      <c r="N269" s="25"/>
      <c r="O269" s="25"/>
      <c r="P269" s="25"/>
      <c r="Q269" s="25"/>
      <c r="R269" s="25"/>
    </row>
    <row r="270" ht="16.5" spans="1:18">
      <c r="A270" s="22"/>
      <c r="B270" s="22"/>
      <c r="C270" s="22"/>
      <c r="D270" s="22"/>
      <c r="E270" s="22"/>
      <c r="F270" s="22"/>
      <c r="G270" s="22"/>
      <c r="H270" s="22"/>
      <c r="I270" s="24"/>
      <c r="J270" s="24"/>
      <c r="K270" s="25"/>
      <c r="L270" s="25"/>
      <c r="M270" s="25"/>
      <c r="N270" s="25"/>
      <c r="O270" s="25"/>
      <c r="P270" s="25"/>
      <c r="Q270" s="25"/>
      <c r="R270" s="25"/>
    </row>
    <row r="271" ht="16.5" spans="1:18">
      <c r="A271" s="22"/>
      <c r="B271" s="22"/>
      <c r="C271" s="22"/>
      <c r="D271" s="22"/>
      <c r="E271" s="22"/>
      <c r="F271" s="22"/>
      <c r="G271" s="22"/>
      <c r="H271" s="22"/>
      <c r="I271" s="24"/>
      <c r="J271" s="24"/>
      <c r="K271" s="25"/>
      <c r="L271" s="25"/>
      <c r="M271" s="25"/>
      <c r="N271" s="25"/>
      <c r="O271" s="25"/>
      <c r="P271" s="25"/>
      <c r="Q271" s="25"/>
      <c r="R271" s="25"/>
    </row>
    <row r="272" ht="16.5" spans="1:18">
      <c r="A272" s="22"/>
      <c r="B272" s="22"/>
      <c r="C272" s="22"/>
      <c r="D272" s="22"/>
      <c r="E272" s="22"/>
      <c r="F272" s="22"/>
      <c r="G272" s="22"/>
      <c r="H272" s="22"/>
      <c r="I272" s="24"/>
      <c r="J272" s="24"/>
      <c r="K272" s="25"/>
      <c r="L272" s="25"/>
      <c r="M272" s="25"/>
      <c r="N272" s="25"/>
      <c r="O272" s="25"/>
      <c r="P272" s="25"/>
      <c r="Q272" s="25"/>
      <c r="R272" s="25"/>
    </row>
    <row r="273" ht="16.5" spans="1:18">
      <c r="A273" s="22"/>
      <c r="B273" s="22"/>
      <c r="C273" s="22"/>
      <c r="D273" s="22"/>
      <c r="E273" s="22"/>
      <c r="F273" s="22"/>
      <c r="G273" s="22"/>
      <c r="H273" s="22"/>
      <c r="I273" s="24"/>
      <c r="J273" s="24"/>
      <c r="K273" s="25"/>
      <c r="L273" s="25"/>
      <c r="M273" s="25"/>
      <c r="N273" s="25"/>
      <c r="O273" s="25"/>
      <c r="P273" s="25"/>
      <c r="Q273" s="25"/>
      <c r="R273" s="25"/>
    </row>
    <row r="274" ht="16.5" spans="1:18">
      <c r="A274" s="22"/>
      <c r="B274" s="22"/>
      <c r="C274" s="22"/>
      <c r="D274" s="22"/>
      <c r="E274" s="22"/>
      <c r="F274" s="22"/>
      <c r="G274" s="22"/>
      <c r="H274" s="22"/>
      <c r="I274" s="24"/>
      <c r="J274" s="24"/>
      <c r="K274" s="25"/>
      <c r="L274" s="25"/>
      <c r="M274" s="25"/>
      <c r="N274" s="25"/>
      <c r="O274" s="25"/>
      <c r="P274" s="25"/>
      <c r="Q274" s="25"/>
      <c r="R274" s="25"/>
    </row>
    <row r="275" ht="16.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6"/>
      <c r="L275" s="26"/>
      <c r="M275" s="26"/>
      <c r="N275" s="26"/>
      <c r="O275" s="26"/>
      <c r="P275" s="26"/>
      <c r="Q275" s="26"/>
      <c r="R275" s="26"/>
    </row>
    <row r="276" ht="16.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6"/>
      <c r="L276" s="26"/>
      <c r="M276" s="26"/>
      <c r="N276" s="26"/>
      <c r="O276" s="26"/>
      <c r="P276" s="26"/>
      <c r="Q276" s="26"/>
      <c r="R276" s="26"/>
    </row>
    <row r="277" ht="16.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6"/>
      <c r="L277" s="26"/>
      <c r="M277" s="26"/>
      <c r="N277" s="26"/>
      <c r="O277" s="26"/>
      <c r="P277" s="26"/>
      <c r="Q277" s="26"/>
      <c r="R277" s="26"/>
    </row>
    <row r="278" ht="16.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6"/>
      <c r="L278" s="26"/>
      <c r="M278" s="26"/>
      <c r="N278" s="26"/>
      <c r="O278" s="26"/>
      <c r="P278" s="26"/>
      <c r="Q278" s="26"/>
      <c r="R278" s="26"/>
    </row>
    <row r="279" ht="16.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6"/>
      <c r="L279" s="26"/>
      <c r="M279" s="26"/>
      <c r="N279" s="26"/>
      <c r="O279" s="26"/>
      <c r="P279" s="26"/>
      <c r="Q279" s="26"/>
      <c r="R279" s="26"/>
    </row>
    <row r="280" ht="16.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6"/>
      <c r="L280" s="26"/>
      <c r="M280" s="26"/>
      <c r="N280" s="26"/>
      <c r="O280" s="26"/>
      <c r="P280" s="26"/>
      <c r="Q280" s="26"/>
      <c r="R280" s="26"/>
    </row>
    <row r="281" ht="16.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6"/>
      <c r="L281" s="26"/>
      <c r="M281" s="26"/>
      <c r="N281" s="26"/>
      <c r="O281" s="26"/>
      <c r="P281" s="26"/>
      <c r="Q281" s="26"/>
      <c r="R281" s="26"/>
    </row>
    <row r="282" ht="16.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6"/>
      <c r="L282" s="26"/>
      <c r="M282" s="26"/>
      <c r="N282" s="26"/>
      <c r="O282" s="26"/>
      <c r="P282" s="26"/>
      <c r="Q282" s="26"/>
      <c r="R282" s="26"/>
    </row>
    <row r="283" ht="16.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6"/>
      <c r="L283" s="26"/>
      <c r="M283" s="26"/>
      <c r="N283" s="26"/>
      <c r="O283" s="26"/>
      <c r="P283" s="26"/>
      <c r="Q283" s="26"/>
      <c r="R283" s="26"/>
    </row>
    <row r="284" ht="16.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6"/>
      <c r="L284" s="26"/>
      <c r="M284" s="26"/>
      <c r="N284" s="26"/>
      <c r="O284" s="26"/>
      <c r="P284" s="26"/>
      <c r="Q284" s="26"/>
      <c r="R284" s="26"/>
    </row>
    <row r="285" ht="16.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6"/>
      <c r="L285" s="26"/>
      <c r="M285" s="26"/>
      <c r="N285" s="26"/>
      <c r="O285" s="26"/>
      <c r="P285" s="26"/>
      <c r="Q285" s="26"/>
      <c r="R285" s="26"/>
    </row>
    <row r="286" ht="16.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6"/>
      <c r="L286" s="26"/>
      <c r="M286" s="26"/>
      <c r="N286" s="26"/>
      <c r="O286" s="26"/>
      <c r="P286" s="26"/>
      <c r="Q286" s="26"/>
      <c r="R286" s="26"/>
    </row>
    <row r="287" ht="16.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6"/>
      <c r="L287" s="26"/>
      <c r="M287" s="26"/>
      <c r="N287" s="26"/>
      <c r="O287" s="26"/>
      <c r="P287" s="26"/>
      <c r="Q287" s="26"/>
      <c r="R287" s="26"/>
    </row>
    <row r="288" ht="16.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6"/>
      <c r="L288" s="26"/>
      <c r="M288" s="26"/>
      <c r="N288" s="26"/>
      <c r="O288" s="26"/>
      <c r="P288" s="26"/>
      <c r="Q288" s="26"/>
      <c r="R288" s="26"/>
    </row>
    <row r="289" ht="16.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6"/>
      <c r="L289" s="26"/>
      <c r="M289" s="26"/>
      <c r="N289" s="26"/>
      <c r="O289" s="26"/>
      <c r="P289" s="26"/>
      <c r="Q289" s="26"/>
      <c r="R289" s="26"/>
    </row>
    <row r="290" ht="16.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6"/>
      <c r="L290" s="26"/>
      <c r="M290" s="26"/>
      <c r="N290" s="26"/>
      <c r="O290" s="26"/>
      <c r="P290" s="26"/>
      <c r="Q290" s="26"/>
      <c r="R290" s="26"/>
    </row>
    <row r="291" ht="16.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6"/>
      <c r="L291" s="26"/>
      <c r="M291" s="26"/>
      <c r="N291" s="26"/>
      <c r="O291" s="26"/>
      <c r="P291" s="26"/>
      <c r="Q291" s="26"/>
      <c r="R291" s="26"/>
    </row>
    <row r="292" ht="16.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6"/>
      <c r="L292" s="26"/>
      <c r="M292" s="26"/>
      <c r="N292" s="26"/>
      <c r="O292" s="26"/>
      <c r="P292" s="26"/>
      <c r="Q292" s="26"/>
      <c r="R292" s="26"/>
    </row>
    <row r="293" ht="16.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6"/>
      <c r="L293" s="26"/>
      <c r="M293" s="26"/>
      <c r="N293" s="26"/>
      <c r="O293" s="26"/>
      <c r="P293" s="26"/>
      <c r="Q293" s="26"/>
      <c r="R293" s="26"/>
    </row>
    <row r="294" ht="16.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6"/>
      <c r="L294" s="26"/>
      <c r="M294" s="26"/>
      <c r="N294" s="26"/>
      <c r="O294" s="26"/>
      <c r="P294" s="26"/>
      <c r="Q294" s="26"/>
      <c r="R294" s="26"/>
    </row>
    <row r="295" ht="16.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6"/>
      <c r="L295" s="26"/>
      <c r="M295" s="26"/>
      <c r="N295" s="26"/>
      <c r="O295" s="26"/>
      <c r="P295" s="26"/>
      <c r="Q295" s="26"/>
      <c r="R295" s="26"/>
    </row>
    <row r="296" ht="16.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6"/>
      <c r="L296" s="26"/>
      <c r="M296" s="26"/>
      <c r="N296" s="26"/>
      <c r="O296" s="26"/>
      <c r="P296" s="26"/>
      <c r="Q296" s="26"/>
      <c r="R296" s="26"/>
    </row>
    <row r="297" ht="16.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6"/>
      <c r="L297" s="26"/>
      <c r="M297" s="26"/>
      <c r="N297" s="26"/>
      <c r="O297" s="26"/>
      <c r="P297" s="26"/>
      <c r="Q297" s="26"/>
      <c r="R297" s="26"/>
    </row>
    <row r="298" ht="16.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6"/>
      <c r="L298" s="26"/>
      <c r="M298" s="26"/>
      <c r="N298" s="26"/>
      <c r="O298" s="26"/>
      <c r="P298" s="26"/>
      <c r="Q298" s="26"/>
      <c r="R298" s="26"/>
    </row>
    <row r="299" ht="16.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6"/>
      <c r="L299" s="26"/>
      <c r="M299" s="26"/>
      <c r="N299" s="26"/>
      <c r="O299" s="26"/>
      <c r="P299" s="26"/>
      <c r="Q299" s="26"/>
      <c r="R299" s="26"/>
    </row>
    <row r="300" ht="16.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6"/>
      <c r="L300" s="26"/>
      <c r="M300" s="26"/>
      <c r="N300" s="26"/>
      <c r="O300" s="26"/>
      <c r="P300" s="26"/>
      <c r="Q300" s="26"/>
      <c r="R300" s="26"/>
    </row>
    <row r="301" ht="16.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6"/>
      <c r="L301" s="26"/>
      <c r="M301" s="26"/>
      <c r="N301" s="26"/>
      <c r="O301" s="26"/>
      <c r="P301" s="26"/>
      <c r="Q301" s="26"/>
      <c r="R301" s="26"/>
    </row>
    <row r="302" ht="16.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6"/>
      <c r="L302" s="26"/>
      <c r="M302" s="26"/>
      <c r="N302" s="26"/>
      <c r="O302" s="26"/>
      <c r="P302" s="26"/>
      <c r="Q302" s="26"/>
      <c r="R302" s="26"/>
    </row>
    <row r="303" ht="16.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6"/>
      <c r="L303" s="26"/>
      <c r="M303" s="26"/>
      <c r="N303" s="26"/>
      <c r="O303" s="26"/>
      <c r="P303" s="26"/>
      <c r="Q303" s="26"/>
      <c r="R303" s="26"/>
    </row>
    <row r="304" ht="16.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6"/>
      <c r="L304" s="26"/>
      <c r="M304" s="26"/>
      <c r="N304" s="26"/>
      <c r="O304" s="26"/>
      <c r="P304" s="26"/>
      <c r="Q304" s="26"/>
      <c r="R304" s="26"/>
    </row>
    <row r="305" ht="16.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6"/>
      <c r="L305" s="26"/>
      <c r="M305" s="26"/>
      <c r="N305" s="26"/>
      <c r="O305" s="26"/>
      <c r="P305" s="26"/>
      <c r="Q305" s="26"/>
      <c r="R305" s="26"/>
    </row>
    <row r="306" ht="16.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6"/>
      <c r="L306" s="26"/>
      <c r="M306" s="26"/>
      <c r="N306" s="26"/>
      <c r="O306" s="26"/>
      <c r="P306" s="26"/>
      <c r="Q306" s="26"/>
      <c r="R306" s="26"/>
    </row>
    <row r="307" ht="16.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6"/>
      <c r="L307" s="26"/>
      <c r="M307" s="26"/>
      <c r="N307" s="26"/>
      <c r="O307" s="26"/>
      <c r="P307" s="26"/>
      <c r="Q307" s="26"/>
      <c r="R307" s="26"/>
    </row>
    <row r="308" ht="16.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6"/>
      <c r="L308" s="26"/>
      <c r="M308" s="26"/>
      <c r="N308" s="26"/>
      <c r="O308" s="26"/>
      <c r="P308" s="26"/>
      <c r="Q308" s="26"/>
      <c r="R308" s="26"/>
    </row>
    <row r="309" ht="16.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6"/>
      <c r="L309" s="26"/>
      <c r="M309" s="26"/>
      <c r="N309" s="26"/>
      <c r="O309" s="26"/>
      <c r="P309" s="26"/>
      <c r="Q309" s="26"/>
      <c r="R309" s="26"/>
    </row>
    <row r="310" ht="16.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6"/>
      <c r="L310" s="26"/>
      <c r="M310" s="26"/>
      <c r="N310" s="26"/>
      <c r="O310" s="26"/>
      <c r="P310" s="26"/>
      <c r="Q310" s="26"/>
      <c r="R310" s="26"/>
    </row>
    <row r="311" ht="16.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6"/>
      <c r="L311" s="26"/>
      <c r="M311" s="26"/>
      <c r="N311" s="26"/>
      <c r="O311" s="26"/>
      <c r="P311" s="26"/>
      <c r="Q311" s="26"/>
      <c r="R311" s="26"/>
    </row>
    <row r="312" ht="16.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6"/>
      <c r="L312" s="26"/>
      <c r="M312" s="26"/>
      <c r="N312" s="26"/>
      <c r="O312" s="26"/>
      <c r="P312" s="26"/>
      <c r="Q312" s="26"/>
      <c r="R312" s="26"/>
    </row>
    <row r="313" ht="16.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6"/>
      <c r="L313" s="26"/>
      <c r="M313" s="26"/>
      <c r="N313" s="26"/>
      <c r="O313" s="26"/>
      <c r="P313" s="26"/>
      <c r="Q313" s="26"/>
      <c r="R313" s="26"/>
    </row>
    <row r="314" ht="16.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6"/>
      <c r="L314" s="26"/>
      <c r="M314" s="26"/>
      <c r="N314" s="26"/>
      <c r="O314" s="26"/>
      <c r="P314" s="26"/>
      <c r="Q314" s="26"/>
      <c r="R314" s="26"/>
    </row>
    <row r="315" ht="16.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6"/>
      <c r="L315" s="26"/>
      <c r="M315" s="26"/>
      <c r="N315" s="26"/>
      <c r="O315" s="26"/>
      <c r="P315" s="26"/>
      <c r="Q315" s="26"/>
      <c r="R315" s="26"/>
    </row>
    <row r="316" ht="16.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6"/>
      <c r="L316" s="26"/>
      <c r="M316" s="26"/>
      <c r="N316" s="26"/>
      <c r="O316" s="26"/>
      <c r="P316" s="26"/>
      <c r="Q316" s="26"/>
      <c r="R316" s="26"/>
    </row>
    <row r="317" ht="16.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6"/>
      <c r="L317" s="26"/>
      <c r="M317" s="26"/>
      <c r="N317" s="26"/>
      <c r="O317" s="26"/>
      <c r="P317" s="26"/>
      <c r="Q317" s="26"/>
      <c r="R317" s="26"/>
    </row>
    <row r="318" ht="16.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6"/>
      <c r="L318" s="26"/>
      <c r="M318" s="26"/>
      <c r="N318" s="26"/>
      <c r="O318" s="26"/>
      <c r="P318" s="26"/>
      <c r="Q318" s="26"/>
      <c r="R318" s="26"/>
    </row>
    <row r="319" ht="16.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6"/>
      <c r="L319" s="26"/>
      <c r="M319" s="26"/>
      <c r="N319" s="26"/>
      <c r="O319" s="26"/>
      <c r="P319" s="26"/>
      <c r="Q319" s="26"/>
      <c r="R319" s="26"/>
    </row>
    <row r="320" ht="16.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6"/>
      <c r="L320" s="26"/>
      <c r="M320" s="26"/>
      <c r="N320" s="26"/>
      <c r="O320" s="26"/>
      <c r="P320" s="26"/>
      <c r="Q320" s="26"/>
      <c r="R320" s="26"/>
    </row>
    <row r="321" ht="16.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6"/>
      <c r="L321" s="26"/>
      <c r="M321" s="26"/>
      <c r="N321" s="26"/>
      <c r="O321" s="26"/>
      <c r="P321" s="26"/>
      <c r="Q321" s="26"/>
      <c r="R321" s="26"/>
    </row>
    <row r="322" ht="16.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6"/>
      <c r="L322" s="26"/>
      <c r="M322" s="26"/>
      <c r="N322" s="26"/>
      <c r="O322" s="26"/>
      <c r="P322" s="26"/>
      <c r="Q322" s="26"/>
      <c r="R322" s="26"/>
    </row>
    <row r="323" ht="16.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6"/>
      <c r="L323" s="26"/>
      <c r="M323" s="26"/>
      <c r="N323" s="26"/>
      <c r="O323" s="26"/>
      <c r="P323" s="26"/>
      <c r="Q323" s="26"/>
      <c r="R323" s="26"/>
    </row>
    <row r="324" ht="16.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6"/>
      <c r="L324" s="26"/>
      <c r="M324" s="26"/>
      <c r="N324" s="26"/>
      <c r="O324" s="26"/>
      <c r="P324" s="26"/>
      <c r="Q324" s="26"/>
      <c r="R324" s="26"/>
    </row>
    <row r="325" ht="16.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6"/>
      <c r="L325" s="26"/>
      <c r="M325" s="26"/>
      <c r="N325" s="26"/>
      <c r="O325" s="26"/>
      <c r="P325" s="26"/>
      <c r="Q325" s="26"/>
      <c r="R325" s="26"/>
    </row>
    <row r="326" ht="16.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6"/>
      <c r="L326" s="26"/>
      <c r="M326" s="26"/>
      <c r="N326" s="26"/>
      <c r="O326" s="26"/>
      <c r="P326" s="26"/>
      <c r="Q326" s="26"/>
      <c r="R326" s="26"/>
    </row>
    <row r="327" ht="16.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6"/>
      <c r="L327" s="26"/>
      <c r="M327" s="26"/>
      <c r="N327" s="26"/>
      <c r="O327" s="26"/>
      <c r="P327" s="26"/>
      <c r="Q327" s="26"/>
      <c r="R327" s="26"/>
    </row>
    <row r="328" ht="16.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6"/>
      <c r="L328" s="26"/>
      <c r="M328" s="26"/>
      <c r="N328" s="26"/>
      <c r="O328" s="26"/>
      <c r="P328" s="26"/>
      <c r="Q328" s="26"/>
      <c r="R328" s="26"/>
    </row>
    <row r="329" ht="16.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6"/>
      <c r="L329" s="26"/>
      <c r="M329" s="26"/>
      <c r="N329" s="26"/>
      <c r="O329" s="26"/>
      <c r="P329" s="26"/>
      <c r="Q329" s="26"/>
      <c r="R329" s="26"/>
    </row>
    <row r="330" ht="16.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6"/>
      <c r="L330" s="26"/>
      <c r="M330" s="26"/>
      <c r="N330" s="26"/>
      <c r="O330" s="26"/>
      <c r="P330" s="26"/>
      <c r="Q330" s="26"/>
      <c r="R330" s="26"/>
    </row>
    <row r="331" ht="16.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6"/>
      <c r="L331" s="26"/>
      <c r="M331" s="26"/>
      <c r="N331" s="26"/>
      <c r="O331" s="26"/>
      <c r="P331" s="26"/>
      <c r="Q331" s="26"/>
      <c r="R331" s="26"/>
    </row>
    <row r="332" ht="16.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6"/>
      <c r="L332" s="26"/>
      <c r="M332" s="26"/>
      <c r="N332" s="26"/>
      <c r="O332" s="26"/>
      <c r="P332" s="26"/>
      <c r="Q332" s="26"/>
      <c r="R332" s="26"/>
    </row>
    <row r="333" ht="16.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6"/>
      <c r="L333" s="26"/>
      <c r="M333" s="26"/>
      <c r="N333" s="26"/>
      <c r="O333" s="26"/>
      <c r="P333" s="26"/>
      <c r="Q333" s="26"/>
      <c r="R333" s="26"/>
    </row>
    <row r="334" ht="16.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6"/>
      <c r="L334" s="26"/>
      <c r="M334" s="26"/>
      <c r="N334" s="26"/>
      <c r="O334" s="26"/>
      <c r="P334" s="26"/>
      <c r="Q334" s="26"/>
      <c r="R334" s="26"/>
    </row>
    <row r="335" ht="16.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6"/>
      <c r="L335" s="26"/>
      <c r="M335" s="26"/>
      <c r="N335" s="26"/>
      <c r="O335" s="26"/>
      <c r="P335" s="26"/>
      <c r="Q335" s="26"/>
      <c r="R335" s="26"/>
    </row>
    <row r="336" ht="16.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6"/>
      <c r="L336" s="26"/>
      <c r="M336" s="26"/>
      <c r="N336" s="26"/>
      <c r="O336" s="26"/>
      <c r="P336" s="26"/>
      <c r="Q336" s="26"/>
      <c r="R336" s="26"/>
    </row>
    <row r="337" ht="16.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6"/>
      <c r="L337" s="26"/>
      <c r="M337" s="26"/>
      <c r="N337" s="26"/>
      <c r="O337" s="26"/>
      <c r="P337" s="26"/>
      <c r="Q337" s="26"/>
      <c r="R337" s="26"/>
    </row>
    <row r="338" ht="16.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6"/>
      <c r="L338" s="26"/>
      <c r="M338" s="26"/>
      <c r="N338" s="26"/>
      <c r="O338" s="26"/>
      <c r="P338" s="26"/>
      <c r="Q338" s="26"/>
      <c r="R338" s="26"/>
    </row>
    <row r="339" ht="16.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6"/>
      <c r="L339" s="26"/>
      <c r="M339" s="26"/>
      <c r="N339" s="26"/>
      <c r="O339" s="26"/>
      <c r="P339" s="26"/>
      <c r="Q339" s="26"/>
      <c r="R339" s="26"/>
    </row>
    <row r="340" ht="16.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6"/>
      <c r="L340" s="26"/>
      <c r="M340" s="26"/>
      <c r="N340" s="26"/>
      <c r="O340" s="26"/>
      <c r="P340" s="26"/>
      <c r="Q340" s="26"/>
      <c r="R340" s="26"/>
    </row>
    <row r="341" ht="16.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6"/>
      <c r="L341" s="26"/>
      <c r="M341" s="26"/>
      <c r="N341" s="26"/>
      <c r="O341" s="26"/>
      <c r="P341" s="26"/>
      <c r="Q341" s="26"/>
      <c r="R341" s="26"/>
    </row>
    <row r="342" ht="16.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6"/>
      <c r="L342" s="26"/>
      <c r="M342" s="26"/>
      <c r="N342" s="26"/>
      <c r="O342" s="26"/>
      <c r="P342" s="26"/>
      <c r="Q342" s="26"/>
      <c r="R342" s="26"/>
    </row>
    <row r="343" ht="16.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6"/>
      <c r="L343" s="26"/>
      <c r="M343" s="26"/>
      <c r="N343" s="26"/>
      <c r="O343" s="26"/>
      <c r="P343" s="26"/>
      <c r="Q343" s="26"/>
      <c r="R343" s="26"/>
    </row>
    <row r="344" ht="16.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6"/>
      <c r="L344" s="26"/>
      <c r="M344" s="26"/>
      <c r="N344" s="26"/>
      <c r="O344" s="26"/>
      <c r="P344" s="26"/>
      <c r="Q344" s="26"/>
      <c r="R344" s="26"/>
    </row>
    <row r="345" ht="16.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6"/>
      <c r="L345" s="26"/>
      <c r="M345" s="26"/>
      <c r="N345" s="26"/>
      <c r="O345" s="26"/>
      <c r="P345" s="26"/>
      <c r="Q345" s="26"/>
      <c r="R345" s="26"/>
    </row>
    <row r="346" ht="16.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6"/>
      <c r="L346" s="26"/>
      <c r="M346" s="26"/>
      <c r="N346" s="26"/>
      <c r="O346" s="26"/>
      <c r="P346" s="26"/>
      <c r="Q346" s="26"/>
      <c r="R346" s="26"/>
    </row>
    <row r="347" ht="16.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6"/>
      <c r="L347" s="26"/>
      <c r="M347" s="26"/>
      <c r="N347" s="26"/>
      <c r="O347" s="26"/>
      <c r="P347" s="26"/>
      <c r="Q347" s="26"/>
      <c r="R347" s="26"/>
    </row>
    <row r="348" ht="16.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6"/>
      <c r="L348" s="26"/>
      <c r="M348" s="26"/>
      <c r="N348" s="26"/>
      <c r="O348" s="26"/>
      <c r="P348" s="26"/>
      <c r="Q348" s="26"/>
      <c r="R348" s="26"/>
    </row>
    <row r="349" ht="16.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6"/>
      <c r="L349" s="26"/>
      <c r="M349" s="26"/>
      <c r="N349" s="26"/>
      <c r="O349" s="26"/>
      <c r="P349" s="26"/>
      <c r="Q349" s="26"/>
      <c r="R349" s="26"/>
    </row>
    <row r="350" ht="16.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6"/>
      <c r="L350" s="26"/>
      <c r="M350" s="26"/>
      <c r="N350" s="26"/>
      <c r="O350" s="26"/>
      <c r="P350" s="26"/>
      <c r="Q350" s="26"/>
      <c r="R350" s="26"/>
    </row>
    <row r="351" ht="16.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6"/>
      <c r="L351" s="26"/>
      <c r="M351" s="26"/>
      <c r="N351" s="26"/>
      <c r="O351" s="26"/>
      <c r="P351" s="26"/>
      <c r="Q351" s="26"/>
      <c r="R351" s="26"/>
    </row>
    <row r="352" ht="16.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6"/>
      <c r="L352" s="26"/>
      <c r="M352" s="26"/>
      <c r="N352" s="26"/>
      <c r="O352" s="26"/>
      <c r="P352" s="26"/>
      <c r="Q352" s="26"/>
      <c r="R352" s="26"/>
    </row>
    <row r="353" ht="16.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6"/>
      <c r="L353" s="26"/>
      <c r="M353" s="26"/>
      <c r="N353" s="26"/>
      <c r="O353" s="26"/>
      <c r="P353" s="26"/>
      <c r="Q353" s="26"/>
      <c r="R353" s="26"/>
    </row>
    <row r="354" ht="16.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6"/>
      <c r="L354" s="26"/>
      <c r="M354" s="26"/>
      <c r="N354" s="26"/>
      <c r="O354" s="26"/>
      <c r="P354" s="26"/>
      <c r="Q354" s="26"/>
      <c r="R354" s="26"/>
    </row>
    <row r="355" ht="16.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6"/>
      <c r="L355" s="26"/>
      <c r="M355" s="26"/>
      <c r="N355" s="26"/>
      <c r="O355" s="26"/>
      <c r="P355" s="26"/>
      <c r="Q355" s="26"/>
      <c r="R355" s="26"/>
    </row>
    <row r="356" ht="16.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6"/>
      <c r="L356" s="26"/>
      <c r="M356" s="26"/>
      <c r="N356" s="26"/>
      <c r="O356" s="26"/>
      <c r="P356" s="26"/>
      <c r="Q356" s="26"/>
      <c r="R356" s="26"/>
    </row>
    <row r="357" ht="16.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6"/>
      <c r="L357" s="26"/>
      <c r="M357" s="26"/>
      <c r="N357" s="26"/>
      <c r="O357" s="26"/>
      <c r="P357" s="26"/>
      <c r="Q357" s="26"/>
      <c r="R357" s="26"/>
    </row>
    <row r="358" ht="16.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6"/>
      <c r="L358" s="26"/>
      <c r="M358" s="26"/>
      <c r="N358" s="26"/>
      <c r="O358" s="26"/>
      <c r="P358" s="26"/>
      <c r="Q358" s="26"/>
      <c r="R358" s="26"/>
    </row>
    <row r="359" ht="16.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6"/>
      <c r="L359" s="26"/>
      <c r="M359" s="26"/>
      <c r="N359" s="26"/>
      <c r="O359" s="26"/>
      <c r="P359" s="26"/>
      <c r="Q359" s="26"/>
      <c r="R359" s="26"/>
    </row>
    <row r="360" ht="16.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6"/>
      <c r="L360" s="26"/>
      <c r="M360" s="26"/>
      <c r="N360" s="26"/>
      <c r="O360" s="26"/>
      <c r="P360" s="26"/>
      <c r="Q360" s="26"/>
      <c r="R360" s="26"/>
    </row>
    <row r="361" ht="16.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6"/>
      <c r="L361" s="26"/>
      <c r="M361" s="26"/>
      <c r="N361" s="26"/>
      <c r="O361" s="26"/>
      <c r="P361" s="26"/>
      <c r="Q361" s="26"/>
      <c r="R361" s="26"/>
    </row>
    <row r="362" ht="16.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6"/>
      <c r="L362" s="26"/>
      <c r="M362" s="26"/>
      <c r="N362" s="26"/>
      <c r="O362" s="26"/>
      <c r="P362" s="26"/>
      <c r="Q362" s="26"/>
      <c r="R362" s="26"/>
    </row>
    <row r="363" ht="16.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6"/>
      <c r="L363" s="26"/>
      <c r="M363" s="26"/>
      <c r="N363" s="26"/>
      <c r="O363" s="26"/>
      <c r="P363" s="26"/>
      <c r="Q363" s="26"/>
      <c r="R363" s="26"/>
    </row>
    <row r="364" ht="16.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6"/>
      <c r="L364" s="26"/>
      <c r="M364" s="26"/>
      <c r="N364" s="26"/>
      <c r="O364" s="26"/>
      <c r="P364" s="26"/>
      <c r="Q364" s="26"/>
      <c r="R364" s="26"/>
    </row>
    <row r="365" ht="16.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6"/>
      <c r="L365" s="26"/>
      <c r="M365" s="26"/>
      <c r="N365" s="26"/>
      <c r="O365" s="26"/>
      <c r="P365" s="26"/>
      <c r="Q365" s="26"/>
      <c r="R365" s="26"/>
    </row>
    <row r="366" ht="16.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6"/>
      <c r="L366" s="26"/>
      <c r="M366" s="26"/>
      <c r="N366" s="26"/>
      <c r="O366" s="26"/>
      <c r="P366" s="26"/>
      <c r="Q366" s="26"/>
      <c r="R366" s="26"/>
      <c r="S366" s="27"/>
    </row>
    <row r="367" ht="16.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6"/>
      <c r="L367" s="26"/>
      <c r="M367" s="26"/>
      <c r="N367" s="26"/>
      <c r="O367" s="26"/>
      <c r="P367" s="26"/>
      <c r="Q367" s="26"/>
      <c r="R367" s="26"/>
      <c r="S367" s="27"/>
    </row>
    <row r="368" ht="16.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6"/>
      <c r="L368" s="26"/>
      <c r="M368" s="26"/>
      <c r="N368" s="26"/>
      <c r="O368" s="26"/>
      <c r="P368" s="26"/>
      <c r="Q368" s="26"/>
      <c r="R368" s="26"/>
      <c r="S368" s="27"/>
    </row>
    <row r="369" ht="16.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6"/>
      <c r="L369" s="26"/>
      <c r="M369" s="26"/>
      <c r="N369" s="26"/>
      <c r="O369" s="26"/>
      <c r="P369" s="26"/>
      <c r="Q369" s="26"/>
      <c r="R369" s="26"/>
      <c r="S369" s="27"/>
    </row>
    <row r="370" ht="16.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6"/>
      <c r="L370" s="26"/>
      <c r="M370" s="26"/>
      <c r="N370" s="26"/>
      <c r="O370" s="26"/>
      <c r="P370" s="26"/>
      <c r="Q370" s="26"/>
      <c r="R370" s="26"/>
      <c r="S370" s="27"/>
    </row>
    <row r="371" ht="16.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6"/>
      <c r="L371" s="26"/>
      <c r="M371" s="26"/>
      <c r="N371" s="26"/>
      <c r="O371" s="26"/>
      <c r="P371" s="26"/>
      <c r="Q371" s="26"/>
      <c r="R371" s="26"/>
      <c r="S371" s="27"/>
    </row>
    <row r="372" ht="16.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6"/>
      <c r="L372" s="26"/>
      <c r="M372" s="26"/>
      <c r="N372" s="26"/>
      <c r="O372" s="26"/>
      <c r="P372" s="26"/>
      <c r="Q372" s="26"/>
      <c r="R372" s="26"/>
      <c r="S372" s="27"/>
    </row>
    <row r="373" ht="16.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6"/>
      <c r="L373" s="26"/>
      <c r="M373" s="26"/>
      <c r="N373" s="26"/>
      <c r="O373" s="26"/>
      <c r="P373" s="26"/>
      <c r="Q373" s="26"/>
      <c r="R373" s="26"/>
      <c r="S373" s="27"/>
    </row>
    <row r="374" ht="16.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6"/>
      <c r="L374" s="26"/>
      <c r="M374" s="26"/>
      <c r="N374" s="26"/>
      <c r="O374" s="26"/>
      <c r="P374" s="26"/>
      <c r="Q374" s="26"/>
      <c r="R374" s="26"/>
      <c r="S374" s="27"/>
    </row>
    <row r="375" ht="16.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6"/>
      <c r="L375" s="26"/>
      <c r="M375" s="26"/>
      <c r="N375" s="26"/>
      <c r="O375" s="26"/>
      <c r="P375" s="26"/>
      <c r="Q375" s="26"/>
      <c r="R375" s="26"/>
      <c r="S375" s="27"/>
    </row>
    <row r="376" ht="16.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6"/>
      <c r="L376" s="26"/>
      <c r="M376" s="26"/>
      <c r="N376" s="26"/>
      <c r="O376" s="26"/>
      <c r="P376" s="26"/>
      <c r="Q376" s="26"/>
      <c r="R376" s="26"/>
      <c r="S376" s="27"/>
    </row>
    <row r="377" ht="16.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6"/>
      <c r="L377" s="26"/>
      <c r="M377" s="26"/>
      <c r="N377" s="26"/>
      <c r="O377" s="26"/>
      <c r="P377" s="26"/>
      <c r="Q377" s="26"/>
      <c r="R377" s="26"/>
      <c r="S377" s="27"/>
    </row>
    <row r="378" ht="16.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6"/>
      <c r="L378" s="26"/>
      <c r="M378" s="26"/>
      <c r="N378" s="26"/>
      <c r="O378" s="26"/>
      <c r="P378" s="26"/>
      <c r="Q378" s="26"/>
      <c r="R378" s="26"/>
      <c r="S378" s="27"/>
    </row>
    <row r="379" ht="16.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6"/>
      <c r="L379" s="26"/>
      <c r="M379" s="26"/>
      <c r="N379" s="26"/>
      <c r="O379" s="26"/>
      <c r="P379" s="26"/>
      <c r="Q379" s="26"/>
      <c r="R379" s="26"/>
      <c r="S379" s="27"/>
    </row>
    <row r="380" ht="16.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6"/>
      <c r="L380" s="26"/>
      <c r="M380" s="26"/>
      <c r="N380" s="26"/>
      <c r="O380" s="26"/>
      <c r="P380" s="26"/>
      <c r="Q380" s="26"/>
      <c r="R380" s="26"/>
      <c r="S380" s="27"/>
    </row>
    <row r="381" ht="16.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6"/>
      <c r="L381" s="26"/>
      <c r="M381" s="26"/>
      <c r="N381" s="26"/>
      <c r="O381" s="26"/>
      <c r="P381" s="26"/>
      <c r="Q381" s="26"/>
      <c r="R381" s="26"/>
      <c r="S381" s="27"/>
    </row>
    <row r="382" ht="16.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6"/>
      <c r="L382" s="26"/>
      <c r="M382" s="26"/>
      <c r="N382" s="26"/>
      <c r="O382" s="26"/>
      <c r="P382" s="26"/>
      <c r="Q382" s="26"/>
      <c r="R382" s="26"/>
      <c r="S382" s="27"/>
    </row>
    <row r="383" ht="16.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6"/>
      <c r="L383" s="26"/>
      <c r="M383" s="26"/>
      <c r="N383" s="26"/>
      <c r="O383" s="26"/>
      <c r="P383" s="26"/>
      <c r="Q383" s="26"/>
      <c r="R383" s="26"/>
      <c r="S383" s="27"/>
    </row>
    <row r="384" ht="16.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6"/>
      <c r="L384" s="26"/>
      <c r="M384" s="26"/>
      <c r="N384" s="26"/>
      <c r="O384" s="26"/>
      <c r="P384" s="26"/>
      <c r="Q384" s="26"/>
      <c r="R384" s="26"/>
      <c r="S384" s="27"/>
    </row>
    <row r="385" ht="16.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6"/>
      <c r="L385" s="26"/>
      <c r="M385" s="26"/>
      <c r="N385" s="26"/>
      <c r="O385" s="26"/>
      <c r="P385" s="26"/>
      <c r="Q385" s="26"/>
      <c r="R385" s="26"/>
      <c r="S385" s="27"/>
    </row>
    <row r="386" ht="16.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6"/>
      <c r="L386" s="26"/>
      <c r="M386" s="26"/>
      <c r="N386" s="26"/>
      <c r="O386" s="26"/>
      <c r="P386" s="26"/>
      <c r="Q386" s="26"/>
      <c r="R386" s="26"/>
      <c r="S386" s="27"/>
    </row>
    <row r="387" ht="16.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6"/>
      <c r="L387" s="26"/>
      <c r="M387" s="26"/>
      <c r="N387" s="26"/>
      <c r="O387" s="26"/>
      <c r="P387" s="26"/>
      <c r="Q387" s="26"/>
      <c r="R387" s="26"/>
      <c r="S387" s="27"/>
    </row>
    <row r="388" ht="16.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6"/>
      <c r="L388" s="26"/>
      <c r="M388" s="26"/>
      <c r="N388" s="26"/>
      <c r="O388" s="26"/>
      <c r="P388" s="26"/>
      <c r="Q388" s="26"/>
      <c r="R388" s="26"/>
      <c r="S388" s="27"/>
    </row>
    <row r="389" ht="16.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6"/>
      <c r="L389" s="26"/>
      <c r="M389" s="26"/>
      <c r="N389" s="26"/>
      <c r="O389" s="26"/>
      <c r="P389" s="26"/>
      <c r="Q389" s="26"/>
      <c r="R389" s="26"/>
      <c r="S389" s="27"/>
    </row>
    <row r="390" ht="16.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6"/>
      <c r="L390" s="26"/>
      <c r="M390" s="26"/>
      <c r="N390" s="26"/>
      <c r="O390" s="26"/>
      <c r="P390" s="26"/>
      <c r="Q390" s="26"/>
      <c r="R390" s="26"/>
      <c r="S390" s="27"/>
    </row>
    <row r="391" ht="16.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6"/>
      <c r="L391" s="26"/>
      <c r="M391" s="26"/>
      <c r="N391" s="26"/>
      <c r="O391" s="26"/>
      <c r="P391" s="26"/>
      <c r="Q391" s="26"/>
      <c r="R391" s="26"/>
      <c r="S391" s="27"/>
    </row>
    <row r="392" ht="16.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6"/>
      <c r="L392" s="26"/>
      <c r="M392" s="26"/>
      <c r="N392" s="26"/>
      <c r="O392" s="26"/>
      <c r="P392" s="26"/>
      <c r="Q392" s="26"/>
      <c r="R392" s="26"/>
      <c r="S392" s="27"/>
    </row>
    <row r="393" ht="16.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6"/>
      <c r="L393" s="26"/>
      <c r="M393" s="26"/>
      <c r="N393" s="26"/>
      <c r="O393" s="26"/>
      <c r="P393" s="26"/>
      <c r="Q393" s="26"/>
      <c r="R393" s="26"/>
    </row>
    <row r="394" ht="16.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6"/>
      <c r="L394" s="26"/>
      <c r="M394" s="26"/>
      <c r="N394" s="26"/>
      <c r="O394" s="26"/>
      <c r="P394" s="26"/>
      <c r="Q394" s="26"/>
      <c r="R394" s="26"/>
    </row>
    <row r="395" ht="16.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6"/>
      <c r="L395" s="26"/>
      <c r="M395" s="26"/>
      <c r="N395" s="26"/>
      <c r="O395" s="26"/>
      <c r="P395" s="26"/>
      <c r="Q395" s="26"/>
      <c r="R395" s="26"/>
    </row>
    <row r="396" ht="16.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6"/>
      <c r="L396" s="26"/>
      <c r="M396" s="26"/>
      <c r="N396" s="26"/>
      <c r="O396" s="26"/>
      <c r="P396" s="26"/>
      <c r="Q396" s="26"/>
      <c r="R396" s="26"/>
    </row>
    <row r="397" ht="16.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6"/>
      <c r="L397" s="26"/>
      <c r="M397" s="26"/>
      <c r="N397" s="26"/>
      <c r="O397" s="26"/>
      <c r="P397" s="26"/>
      <c r="Q397" s="26"/>
      <c r="R397" s="26"/>
    </row>
    <row r="398" ht="16.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6"/>
      <c r="L398" s="26"/>
      <c r="M398" s="26"/>
      <c r="N398" s="26"/>
      <c r="O398" s="26"/>
      <c r="P398" s="26"/>
      <c r="Q398" s="26"/>
      <c r="R398" s="26"/>
    </row>
    <row r="399" ht="16.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6"/>
      <c r="L399" s="26"/>
      <c r="M399" s="26"/>
      <c r="N399" s="26"/>
      <c r="O399" s="26"/>
      <c r="P399" s="26"/>
      <c r="Q399" s="26"/>
      <c r="R399" s="26"/>
    </row>
    <row r="400" ht="16.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6"/>
      <c r="L400" s="26"/>
      <c r="M400" s="26"/>
      <c r="N400" s="26"/>
      <c r="O400" s="26"/>
      <c r="P400" s="26"/>
      <c r="Q400" s="26"/>
      <c r="R400" s="26"/>
    </row>
    <row r="401" ht="16.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6"/>
      <c r="L401" s="26"/>
      <c r="M401" s="26"/>
      <c r="N401" s="26"/>
      <c r="O401" s="26"/>
      <c r="P401" s="26"/>
      <c r="Q401" s="26"/>
      <c r="R401" s="26"/>
    </row>
    <row r="402" ht="16.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6"/>
      <c r="L402" s="26"/>
      <c r="M402" s="26"/>
      <c r="N402" s="26"/>
      <c r="O402" s="26"/>
      <c r="P402" s="26"/>
      <c r="Q402" s="26"/>
      <c r="R402" s="26"/>
    </row>
    <row r="403" ht="16.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6"/>
      <c r="L403" s="26"/>
      <c r="M403" s="26"/>
      <c r="N403" s="26"/>
      <c r="O403" s="26"/>
      <c r="P403" s="26"/>
      <c r="Q403" s="26"/>
      <c r="R403" s="26"/>
    </row>
    <row r="404" ht="16.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6"/>
      <c r="L404" s="26"/>
      <c r="M404" s="26"/>
      <c r="N404" s="26"/>
      <c r="O404" s="26"/>
      <c r="P404" s="26"/>
      <c r="Q404" s="26"/>
      <c r="R404" s="26"/>
    </row>
    <row r="405" ht="16.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6"/>
      <c r="L405" s="26"/>
      <c r="M405" s="26"/>
      <c r="N405" s="26"/>
      <c r="O405" s="26"/>
      <c r="P405" s="26"/>
      <c r="Q405" s="26"/>
      <c r="R405" s="26"/>
    </row>
    <row r="406" ht="16.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6"/>
      <c r="L406" s="26"/>
      <c r="M406" s="26"/>
      <c r="N406" s="26"/>
      <c r="O406" s="26"/>
      <c r="P406" s="26"/>
      <c r="Q406" s="26"/>
      <c r="R406" s="26"/>
    </row>
    <row r="407" ht="16.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6"/>
      <c r="L407" s="26"/>
      <c r="M407" s="26"/>
      <c r="N407" s="26"/>
      <c r="O407" s="26"/>
      <c r="P407" s="26"/>
      <c r="Q407" s="26"/>
      <c r="R407" s="26"/>
    </row>
    <row r="408" ht="16.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6"/>
      <c r="L408" s="26"/>
      <c r="M408" s="26"/>
      <c r="N408" s="26"/>
      <c r="O408" s="26"/>
      <c r="P408" s="26"/>
      <c r="Q408" s="26"/>
      <c r="R408" s="26"/>
    </row>
    <row r="409" ht="16.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6"/>
      <c r="L409" s="26"/>
      <c r="M409" s="26"/>
      <c r="N409" s="26"/>
      <c r="O409" s="26"/>
      <c r="P409" s="26"/>
      <c r="Q409" s="26"/>
      <c r="R409" s="26"/>
    </row>
    <row r="410" ht="16.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6"/>
      <c r="L410" s="26"/>
      <c r="M410" s="26"/>
      <c r="N410" s="26"/>
      <c r="O410" s="26"/>
      <c r="P410" s="26"/>
      <c r="Q410" s="26"/>
      <c r="R410" s="26"/>
    </row>
    <row r="411" ht="16.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6"/>
      <c r="L411" s="26"/>
      <c r="M411" s="26"/>
      <c r="N411" s="26"/>
      <c r="O411" s="26"/>
      <c r="P411" s="26"/>
      <c r="Q411" s="26"/>
      <c r="R411" s="26"/>
    </row>
    <row r="412" ht="16.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6"/>
      <c r="L412" s="26"/>
      <c r="M412" s="26"/>
      <c r="N412" s="26"/>
      <c r="O412" s="26"/>
      <c r="P412" s="26"/>
      <c r="Q412" s="26"/>
      <c r="R412" s="26"/>
    </row>
    <row r="413" ht="16.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6"/>
      <c r="L413" s="26"/>
      <c r="M413" s="26"/>
      <c r="N413" s="26"/>
      <c r="O413" s="26"/>
      <c r="P413" s="26"/>
      <c r="Q413" s="26"/>
      <c r="R413" s="26"/>
    </row>
    <row r="414" ht="16.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6"/>
      <c r="L414" s="26"/>
      <c r="M414" s="26"/>
      <c r="N414" s="26"/>
      <c r="O414" s="26"/>
      <c r="P414" s="26"/>
      <c r="Q414" s="26"/>
      <c r="R414" s="26"/>
    </row>
    <row r="415" ht="16.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6"/>
      <c r="L415" s="26"/>
      <c r="M415" s="26"/>
      <c r="N415" s="26"/>
      <c r="O415" s="26"/>
      <c r="P415" s="26"/>
      <c r="Q415" s="26"/>
      <c r="R415" s="26"/>
    </row>
    <row r="416" ht="16.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6"/>
      <c r="L416" s="26"/>
      <c r="M416" s="26"/>
      <c r="N416" s="26"/>
      <c r="O416" s="26"/>
      <c r="P416" s="26"/>
      <c r="Q416" s="26"/>
      <c r="R416" s="26"/>
    </row>
    <row r="417" ht="16.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6"/>
      <c r="L417" s="26"/>
      <c r="M417" s="26"/>
      <c r="N417" s="26"/>
      <c r="O417" s="26"/>
      <c r="P417" s="26"/>
      <c r="Q417" s="26"/>
      <c r="R417" s="26"/>
    </row>
    <row r="418" ht="16.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6"/>
      <c r="L418" s="26"/>
      <c r="M418" s="26"/>
      <c r="N418" s="26"/>
      <c r="O418" s="26"/>
      <c r="P418" s="26"/>
      <c r="Q418" s="26"/>
      <c r="R418" s="26"/>
    </row>
    <row r="419" ht="16.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6"/>
      <c r="L419" s="26"/>
      <c r="M419" s="26"/>
      <c r="N419" s="26"/>
      <c r="O419" s="26"/>
      <c r="P419" s="26"/>
      <c r="Q419" s="26"/>
      <c r="R419" s="26"/>
    </row>
    <row r="420" ht="16.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6"/>
      <c r="L420" s="26"/>
      <c r="M420" s="26"/>
      <c r="N420" s="26"/>
      <c r="O420" s="26"/>
      <c r="P420" s="26"/>
      <c r="Q420" s="26"/>
      <c r="R420" s="26"/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6"/>
      <c r="L421" s="26"/>
      <c r="M421" s="26"/>
      <c r="N421" s="26"/>
      <c r="O421" s="26"/>
      <c r="P421" s="26"/>
      <c r="Q421" s="26"/>
      <c r="R421" s="26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6"/>
      <c r="L422" s="26"/>
      <c r="M422" s="26"/>
      <c r="N422" s="26"/>
      <c r="O422" s="26"/>
      <c r="P422" s="26"/>
      <c r="Q422" s="26"/>
      <c r="R422" s="26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6"/>
      <c r="L423" s="26"/>
      <c r="M423" s="26"/>
      <c r="N423" s="26"/>
      <c r="O423" s="26"/>
      <c r="P423" s="26"/>
      <c r="Q423" s="26"/>
      <c r="R423" s="26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6"/>
      <c r="L424" s="26"/>
      <c r="M424" s="26"/>
      <c r="N424" s="26"/>
      <c r="O424" s="26"/>
      <c r="P424" s="26"/>
      <c r="Q424" s="26"/>
      <c r="R424" s="26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6"/>
      <c r="L425" s="26"/>
      <c r="M425" s="26"/>
      <c r="N425" s="26"/>
      <c r="O425" s="26"/>
      <c r="P425" s="26"/>
      <c r="Q425" s="26"/>
      <c r="R425" s="26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6"/>
      <c r="L426" s="26"/>
      <c r="M426" s="26"/>
      <c r="N426" s="26"/>
      <c r="O426" s="26"/>
      <c r="P426" s="26"/>
      <c r="Q426" s="26"/>
      <c r="R426" s="26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6"/>
      <c r="L427" s="26"/>
      <c r="M427" s="26"/>
      <c r="N427" s="26"/>
      <c r="O427" s="26"/>
      <c r="P427" s="26"/>
      <c r="Q427" s="26"/>
      <c r="R427" s="26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6"/>
      <c r="L428" s="26"/>
      <c r="M428" s="26"/>
      <c r="N428" s="26"/>
      <c r="O428" s="26"/>
      <c r="P428" s="26"/>
      <c r="Q428" s="26"/>
      <c r="R428" s="26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6"/>
      <c r="L429" s="26"/>
      <c r="M429" s="26"/>
      <c r="N429" s="26"/>
      <c r="O429" s="26"/>
      <c r="P429" s="26"/>
      <c r="Q429" s="26"/>
      <c r="R429" s="26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6"/>
      <c r="L430" s="26"/>
      <c r="M430" s="26"/>
      <c r="N430" s="26"/>
      <c r="O430" s="26"/>
      <c r="P430" s="26"/>
      <c r="Q430" s="26"/>
      <c r="R430" s="26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6"/>
      <c r="L431" s="26"/>
      <c r="M431" s="26"/>
      <c r="N431" s="26"/>
      <c r="O431" s="26"/>
      <c r="P431" s="26"/>
      <c r="Q431" s="26"/>
      <c r="R431" s="26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6"/>
      <c r="L432" s="26"/>
      <c r="M432" s="26"/>
      <c r="N432" s="26"/>
      <c r="O432" s="26"/>
      <c r="P432" s="26"/>
      <c r="Q432" s="26"/>
      <c r="R432" s="26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6"/>
      <c r="L433" s="26"/>
      <c r="M433" s="26"/>
      <c r="N433" s="26"/>
      <c r="O433" s="26"/>
      <c r="P433" s="26"/>
      <c r="Q433" s="26"/>
      <c r="R433" s="26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6"/>
      <c r="L434" s="26"/>
      <c r="M434" s="26"/>
      <c r="N434" s="26"/>
      <c r="O434" s="26"/>
      <c r="P434" s="26"/>
      <c r="Q434" s="26"/>
      <c r="R434" s="26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6"/>
      <c r="L435" s="26"/>
      <c r="M435" s="26"/>
      <c r="N435" s="26"/>
      <c r="O435" s="26"/>
      <c r="P435" s="26"/>
      <c r="Q435" s="26"/>
      <c r="R435" s="26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6"/>
      <c r="L436" s="26"/>
      <c r="M436" s="26"/>
      <c r="N436" s="26"/>
      <c r="O436" s="26"/>
      <c r="P436" s="26"/>
      <c r="Q436" s="26"/>
      <c r="R436" s="26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6"/>
      <c r="L437" s="26"/>
      <c r="M437" s="26"/>
      <c r="N437" s="26"/>
      <c r="O437" s="26"/>
      <c r="P437" s="26"/>
      <c r="Q437" s="26"/>
      <c r="R437" s="26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6"/>
      <c r="L438" s="26"/>
      <c r="M438" s="26"/>
      <c r="N438" s="26"/>
      <c r="O438" s="26"/>
      <c r="P438" s="26"/>
      <c r="Q438" s="26"/>
      <c r="R438" s="26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6"/>
      <c r="L439" s="26"/>
      <c r="M439" s="26"/>
      <c r="N439" s="26"/>
      <c r="O439" s="26"/>
      <c r="P439" s="26"/>
      <c r="Q439" s="26"/>
      <c r="R439" s="26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6"/>
      <c r="L440" s="26"/>
      <c r="M440" s="26"/>
      <c r="N440" s="26"/>
      <c r="O440" s="26"/>
      <c r="P440" s="26"/>
      <c r="Q440" s="26"/>
      <c r="R440" s="26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6"/>
      <c r="L441" s="26"/>
      <c r="M441" s="26"/>
      <c r="N441" s="26"/>
      <c r="O441" s="26"/>
      <c r="P441" s="26"/>
      <c r="Q441" s="26"/>
      <c r="R441" s="26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6"/>
      <c r="L442" s="26"/>
      <c r="M442" s="26"/>
      <c r="N442" s="26"/>
      <c r="O442" s="26"/>
      <c r="P442" s="26"/>
      <c r="Q442" s="26"/>
      <c r="R442" s="26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6"/>
      <c r="L443" s="26"/>
      <c r="M443" s="26"/>
      <c r="N443" s="26"/>
      <c r="O443" s="26"/>
      <c r="P443" s="26"/>
      <c r="Q443" s="26"/>
      <c r="R443" s="26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6"/>
      <c r="L444" s="26"/>
      <c r="M444" s="26"/>
      <c r="N444" s="26"/>
      <c r="O444" s="26"/>
      <c r="P444" s="26"/>
      <c r="Q444" s="26"/>
      <c r="R444" s="26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6"/>
      <c r="L445" s="26"/>
      <c r="M445" s="26"/>
      <c r="N445" s="26"/>
      <c r="O445" s="26"/>
      <c r="P445" s="26"/>
      <c r="Q445" s="26"/>
      <c r="R445" s="26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6"/>
      <c r="L446" s="26"/>
      <c r="M446" s="26"/>
      <c r="N446" s="26"/>
      <c r="O446" s="26"/>
      <c r="P446" s="26"/>
      <c r="Q446" s="26"/>
      <c r="R446" s="26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6"/>
      <c r="L447" s="26"/>
      <c r="M447" s="26"/>
      <c r="N447" s="26"/>
      <c r="O447" s="26"/>
      <c r="P447" s="26"/>
      <c r="Q447" s="26"/>
      <c r="R447" s="26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6"/>
      <c r="L448" s="26"/>
      <c r="M448" s="26"/>
      <c r="N448" s="26"/>
      <c r="O448" s="26"/>
      <c r="P448" s="26"/>
      <c r="Q448" s="26"/>
      <c r="R448" s="26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6"/>
      <c r="L449" s="26"/>
      <c r="M449" s="26"/>
      <c r="N449" s="26"/>
      <c r="O449" s="26"/>
      <c r="P449" s="26"/>
      <c r="Q449" s="26"/>
      <c r="R449" s="26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6"/>
      <c r="L450" s="26"/>
      <c r="M450" s="26"/>
      <c r="N450" s="26"/>
      <c r="O450" s="26"/>
      <c r="P450" s="26"/>
      <c r="Q450" s="26"/>
      <c r="R450" s="26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6"/>
      <c r="L451" s="26"/>
      <c r="M451" s="26"/>
      <c r="N451" s="26"/>
      <c r="O451" s="26"/>
      <c r="P451" s="26"/>
      <c r="Q451" s="26"/>
      <c r="R451" s="26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6"/>
      <c r="L452" s="26"/>
      <c r="M452" s="26"/>
      <c r="N452" s="26"/>
      <c r="O452" s="26"/>
      <c r="P452" s="26"/>
      <c r="Q452" s="26"/>
      <c r="R452" s="26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6"/>
      <c r="L453" s="26"/>
      <c r="M453" s="26"/>
      <c r="N453" s="26"/>
      <c r="O453" s="26"/>
      <c r="P453" s="26"/>
      <c r="Q453" s="26"/>
      <c r="R453" s="26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6"/>
      <c r="L454" s="26"/>
      <c r="M454" s="26"/>
      <c r="N454" s="26"/>
      <c r="O454" s="26"/>
      <c r="P454" s="26"/>
      <c r="Q454" s="26"/>
      <c r="R454" s="26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6"/>
      <c r="L455" s="26"/>
      <c r="M455" s="26"/>
      <c r="N455" s="26"/>
      <c r="O455" s="26"/>
      <c r="P455" s="26"/>
      <c r="Q455" s="26"/>
      <c r="R455" s="26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6"/>
      <c r="L456" s="26"/>
      <c r="M456" s="26"/>
      <c r="N456" s="26"/>
      <c r="O456" s="26"/>
      <c r="P456" s="26"/>
      <c r="Q456" s="26"/>
      <c r="R456" s="26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6"/>
      <c r="L457" s="26"/>
      <c r="M457" s="26"/>
      <c r="N457" s="26"/>
      <c r="O457" s="26"/>
      <c r="P457" s="26"/>
      <c r="Q457" s="26"/>
      <c r="R457" s="26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6"/>
      <c r="L458" s="26"/>
      <c r="M458" s="26"/>
      <c r="N458" s="26"/>
      <c r="O458" s="26"/>
      <c r="P458" s="26"/>
      <c r="Q458" s="26"/>
      <c r="R458" s="26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6"/>
      <c r="L459" s="26"/>
      <c r="M459" s="26"/>
      <c r="N459" s="26"/>
      <c r="O459" s="26"/>
      <c r="P459" s="26"/>
      <c r="Q459" s="26"/>
      <c r="R459" s="26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6"/>
      <c r="L460" s="26"/>
      <c r="M460" s="26"/>
      <c r="N460" s="26"/>
      <c r="O460" s="26"/>
      <c r="P460" s="26"/>
      <c r="Q460" s="26"/>
      <c r="R460" s="26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6"/>
      <c r="L461" s="26"/>
      <c r="M461" s="26"/>
      <c r="N461" s="26"/>
      <c r="O461" s="26"/>
      <c r="P461" s="26"/>
      <c r="Q461" s="26"/>
      <c r="R461" s="26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6"/>
      <c r="L462" s="26"/>
      <c r="M462" s="26"/>
      <c r="N462" s="26"/>
      <c r="O462" s="26"/>
      <c r="P462" s="26"/>
      <c r="Q462" s="26"/>
      <c r="R462" s="26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6"/>
      <c r="L463" s="26"/>
      <c r="M463" s="26"/>
      <c r="N463" s="26"/>
      <c r="O463" s="26"/>
      <c r="P463" s="26"/>
      <c r="Q463" s="26"/>
      <c r="R463" s="26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6"/>
      <c r="L464" s="26"/>
      <c r="M464" s="26"/>
      <c r="N464" s="26"/>
      <c r="O464" s="26"/>
      <c r="P464" s="26"/>
      <c r="Q464" s="26"/>
      <c r="R464" s="26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6"/>
      <c r="L465" s="26"/>
      <c r="M465" s="26"/>
      <c r="N465" s="26"/>
      <c r="O465" s="26"/>
      <c r="P465" s="26"/>
      <c r="Q465" s="26"/>
      <c r="R465" s="26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6"/>
      <c r="L466" s="26"/>
      <c r="M466" s="26"/>
      <c r="N466" s="26"/>
      <c r="O466" s="26"/>
      <c r="P466" s="26"/>
      <c r="Q466" s="26"/>
      <c r="R466" s="26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6"/>
      <c r="L467" s="26"/>
      <c r="M467" s="26"/>
      <c r="N467" s="26"/>
      <c r="O467" s="26"/>
      <c r="P467" s="26"/>
      <c r="Q467" s="26"/>
      <c r="R467" s="26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6"/>
      <c r="L468" s="26"/>
      <c r="M468" s="26"/>
      <c r="N468" s="26"/>
      <c r="O468" s="26"/>
      <c r="P468" s="26"/>
      <c r="Q468" s="26"/>
      <c r="R468" s="26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6"/>
      <c r="L469" s="26"/>
      <c r="M469" s="26"/>
      <c r="N469" s="26"/>
      <c r="O469" s="26"/>
      <c r="P469" s="26"/>
      <c r="Q469" s="26"/>
      <c r="R469" s="26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6"/>
      <c r="L470" s="26"/>
      <c r="M470" s="26"/>
      <c r="N470" s="26"/>
      <c r="O470" s="26"/>
      <c r="P470" s="26"/>
      <c r="Q470" s="26"/>
      <c r="R470" s="26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6"/>
      <c r="L471" s="26"/>
      <c r="M471" s="26"/>
      <c r="N471" s="26"/>
      <c r="O471" s="26"/>
      <c r="P471" s="26"/>
      <c r="Q471" s="26"/>
      <c r="R471" s="26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6"/>
      <c r="L472" s="26"/>
      <c r="M472" s="26"/>
      <c r="N472" s="26"/>
      <c r="O472" s="26"/>
      <c r="P472" s="26"/>
      <c r="Q472" s="26"/>
      <c r="R472" s="26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6"/>
      <c r="L473" s="26"/>
      <c r="M473" s="26"/>
      <c r="N473" s="26"/>
      <c r="O473" s="26"/>
      <c r="P473" s="26"/>
      <c r="Q473" s="26"/>
      <c r="R473" s="26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6"/>
      <c r="L474" s="26"/>
      <c r="M474" s="26"/>
      <c r="N474" s="26"/>
      <c r="O474" s="26"/>
      <c r="P474" s="26"/>
      <c r="Q474" s="26"/>
      <c r="R474" s="26"/>
    </row>
    <row r="475" ht="16.5" spans="1:18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6"/>
      <c r="L475" s="26"/>
      <c r="M475" s="26"/>
      <c r="N475" s="26"/>
      <c r="O475" s="26"/>
      <c r="P475" s="26"/>
      <c r="Q475" s="26"/>
      <c r="R475" s="26"/>
    </row>
    <row r="476" ht="16.5" spans="1:18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6"/>
      <c r="L476" s="26"/>
      <c r="M476" s="26"/>
      <c r="N476" s="26"/>
      <c r="O476" s="26"/>
      <c r="P476" s="26"/>
      <c r="Q476" s="26"/>
      <c r="R476" s="26"/>
    </row>
    <row r="477" ht="16.5" spans="1:18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6"/>
      <c r="L477" s="26"/>
      <c r="M477" s="26"/>
      <c r="N477" s="26"/>
      <c r="O477" s="26"/>
      <c r="P477" s="26"/>
      <c r="Q477" s="26"/>
      <c r="R477" s="26"/>
    </row>
    <row r="478" ht="16.5" spans="1:18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6"/>
      <c r="L478" s="26"/>
      <c r="M478" s="26"/>
      <c r="N478" s="26"/>
      <c r="O478" s="26"/>
      <c r="P478" s="26"/>
      <c r="Q478" s="26"/>
      <c r="R478" s="26"/>
    </row>
    <row r="479" ht="16.5" spans="1:18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6"/>
      <c r="L479" s="26"/>
      <c r="M479" s="26"/>
      <c r="N479" s="26"/>
      <c r="O479" s="26"/>
      <c r="P479" s="26"/>
      <c r="Q479" s="26"/>
      <c r="R479" s="26"/>
    </row>
    <row r="480" ht="16.5" spans="1:18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6"/>
      <c r="L480" s="26"/>
      <c r="M480" s="26"/>
      <c r="N480" s="26"/>
      <c r="O480" s="26"/>
      <c r="P480" s="26"/>
      <c r="Q480" s="26"/>
      <c r="R480" s="26"/>
    </row>
    <row r="481" ht="16.5" spans="1:18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6"/>
      <c r="L481" s="26"/>
      <c r="M481" s="26"/>
      <c r="N481" s="26"/>
      <c r="O481" s="26"/>
      <c r="P481" s="26"/>
      <c r="Q481" s="26"/>
      <c r="R481" s="26"/>
    </row>
    <row r="482" ht="16.5" spans="1:18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6"/>
      <c r="L482" s="26"/>
      <c r="M482" s="26"/>
      <c r="N482" s="26"/>
      <c r="O482" s="26"/>
      <c r="P482" s="26"/>
      <c r="Q482" s="26"/>
      <c r="R482" s="26"/>
    </row>
    <row r="483" ht="16.5" spans="1:18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6"/>
      <c r="L483" s="26"/>
      <c r="M483" s="26"/>
      <c r="N483" s="26"/>
      <c r="O483" s="26"/>
      <c r="P483" s="26"/>
      <c r="Q483" s="26"/>
      <c r="R483" s="26"/>
    </row>
    <row r="484" ht="16.5" spans="1:18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6"/>
      <c r="L484" s="26"/>
      <c r="M484" s="26"/>
      <c r="N484" s="26"/>
      <c r="O484" s="26"/>
      <c r="P484" s="26"/>
      <c r="Q484" s="26"/>
      <c r="R484" s="26"/>
    </row>
    <row r="485" ht="16.5" spans="1:18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6"/>
      <c r="L485" s="26"/>
      <c r="M485" s="26"/>
      <c r="N485" s="26"/>
      <c r="O485" s="26"/>
      <c r="P485" s="26"/>
      <c r="Q485" s="26"/>
      <c r="R485" s="26"/>
    </row>
    <row r="486" ht="16.5" spans="1:18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6"/>
      <c r="L486" s="26"/>
      <c r="M486" s="26"/>
      <c r="N486" s="26"/>
      <c r="O486" s="26"/>
      <c r="P486" s="26"/>
      <c r="Q486" s="26"/>
      <c r="R486" s="26"/>
    </row>
    <row r="487" ht="16.5" spans="1:18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6"/>
      <c r="L487" s="26"/>
      <c r="M487" s="26"/>
      <c r="N487" s="26"/>
      <c r="O487" s="26"/>
      <c r="P487" s="26"/>
      <c r="Q487" s="26"/>
      <c r="R487" s="26"/>
    </row>
    <row r="488" ht="16.5" spans="1:18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6"/>
      <c r="L488" s="26"/>
      <c r="M488" s="26"/>
      <c r="N488" s="26"/>
      <c r="O488" s="26"/>
      <c r="P488" s="26"/>
      <c r="Q488" s="26"/>
      <c r="R488" s="26"/>
    </row>
    <row r="489" ht="16.5" spans="1:18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6"/>
      <c r="L489" s="26"/>
      <c r="M489" s="26"/>
      <c r="N489" s="26"/>
      <c r="O489" s="26"/>
      <c r="P489" s="26"/>
      <c r="Q489" s="26"/>
      <c r="R489" s="26"/>
    </row>
    <row r="490" ht="16.5" spans="1:18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6"/>
      <c r="L490" s="26"/>
      <c r="M490" s="26"/>
      <c r="N490" s="26"/>
      <c r="O490" s="26"/>
      <c r="P490" s="26"/>
      <c r="Q490" s="26"/>
      <c r="R490" s="26"/>
    </row>
    <row r="491" ht="16.5" spans="1:18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6"/>
      <c r="L491" s="26"/>
      <c r="M491" s="26"/>
      <c r="N491" s="26"/>
      <c r="O491" s="26"/>
      <c r="P491" s="26"/>
      <c r="Q491" s="26"/>
      <c r="R491" s="26"/>
    </row>
    <row r="492" ht="16.5" spans="1:18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6"/>
      <c r="L492" s="26"/>
      <c r="M492" s="26"/>
      <c r="N492" s="26"/>
      <c r="O492" s="26"/>
      <c r="P492" s="26"/>
      <c r="Q492" s="26"/>
      <c r="R492" s="26"/>
    </row>
    <row r="493" ht="16.5" spans="1:18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6"/>
      <c r="L493" s="26"/>
      <c r="M493" s="26"/>
      <c r="N493" s="26"/>
      <c r="O493" s="26"/>
      <c r="P493" s="26"/>
      <c r="Q493" s="26"/>
      <c r="R493" s="26"/>
    </row>
    <row r="494" ht="16.5" spans="1:18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6"/>
      <c r="L494" s="26"/>
      <c r="M494" s="26"/>
      <c r="N494" s="26"/>
      <c r="O494" s="26"/>
      <c r="P494" s="26"/>
      <c r="Q494" s="26"/>
      <c r="R494" s="26"/>
    </row>
    <row r="495" ht="16.5" spans="1:18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6"/>
      <c r="L495" s="26"/>
      <c r="M495" s="26"/>
      <c r="N495" s="26"/>
      <c r="O495" s="26"/>
      <c r="P495" s="26"/>
      <c r="Q495" s="26"/>
      <c r="R495" s="26"/>
    </row>
    <row r="496" ht="16.5" spans="1:18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6"/>
      <c r="L496" s="26"/>
      <c r="M496" s="26"/>
      <c r="N496" s="26"/>
      <c r="O496" s="26"/>
      <c r="P496" s="26"/>
      <c r="Q496" s="26"/>
      <c r="R496" s="26"/>
    </row>
    <row r="497" ht="16.5" spans="1:18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6"/>
      <c r="L497" s="26"/>
      <c r="M497" s="26"/>
      <c r="N497" s="26"/>
      <c r="O497" s="26"/>
      <c r="P497" s="26"/>
      <c r="Q497" s="26"/>
      <c r="R497" s="26"/>
    </row>
    <row r="498" ht="16.5" spans="1:18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6"/>
      <c r="L498" s="26"/>
      <c r="M498" s="26"/>
      <c r="N498" s="26"/>
      <c r="O498" s="26"/>
      <c r="P498" s="26"/>
      <c r="Q498" s="26"/>
      <c r="R498" s="26"/>
    </row>
    <row r="499" ht="16.5" spans="1:18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6"/>
      <c r="L499" s="26"/>
      <c r="M499" s="26"/>
      <c r="N499" s="26"/>
      <c r="O499" s="26"/>
      <c r="P499" s="26"/>
      <c r="Q499" s="26"/>
      <c r="R499" s="26"/>
    </row>
    <row r="500" ht="16.5" spans="1:18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6"/>
      <c r="L500" s="26"/>
      <c r="M500" s="26"/>
      <c r="N500" s="26"/>
      <c r="O500" s="26"/>
      <c r="P500" s="26"/>
      <c r="Q500" s="26"/>
      <c r="R500" s="26"/>
    </row>
    <row r="501" ht="16.5" spans="1:18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6"/>
      <c r="L501" s="26"/>
      <c r="M501" s="26"/>
      <c r="N501" s="26"/>
      <c r="O501" s="26"/>
      <c r="P501" s="26"/>
      <c r="Q501" s="26"/>
      <c r="R501" s="26"/>
    </row>
    <row r="502" ht="16.5" spans="1:18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6"/>
      <c r="L502" s="26"/>
      <c r="M502" s="26"/>
      <c r="N502" s="26"/>
      <c r="O502" s="26"/>
      <c r="P502" s="26"/>
      <c r="Q502" s="26"/>
      <c r="R502" s="26"/>
    </row>
    <row r="503" ht="16.5" spans="1:18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6"/>
      <c r="L503" s="26"/>
      <c r="M503" s="26"/>
      <c r="N503" s="26"/>
      <c r="O503" s="26"/>
      <c r="P503" s="26"/>
      <c r="Q503" s="26"/>
      <c r="R503" s="26"/>
    </row>
    <row r="504" ht="16.5" spans="1:18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6"/>
      <c r="L504" s="26"/>
      <c r="M504" s="26"/>
      <c r="N504" s="26"/>
      <c r="O504" s="26"/>
      <c r="P504" s="26"/>
      <c r="Q504" s="26"/>
      <c r="R504" s="26"/>
    </row>
    <row r="505" ht="16.5" spans="1:18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6"/>
      <c r="L505" s="26"/>
      <c r="M505" s="26"/>
      <c r="N505" s="26"/>
      <c r="O505" s="26"/>
      <c r="P505" s="26"/>
      <c r="Q505" s="26"/>
      <c r="R505" s="26"/>
    </row>
    <row r="506" ht="16.5" spans="1:18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6"/>
      <c r="L506" s="26"/>
      <c r="M506" s="26"/>
      <c r="N506" s="26"/>
      <c r="O506" s="26"/>
      <c r="P506" s="26"/>
      <c r="Q506" s="26"/>
      <c r="R506" s="26"/>
    </row>
    <row r="507" ht="16.5" spans="1:18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6"/>
      <c r="L507" s="26"/>
      <c r="M507" s="26"/>
      <c r="N507" s="26"/>
      <c r="O507" s="26"/>
      <c r="P507" s="26"/>
      <c r="Q507" s="26"/>
      <c r="R507" s="26"/>
    </row>
    <row r="508" ht="16.5" spans="1:18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6"/>
      <c r="L508" s="26"/>
      <c r="M508" s="26"/>
      <c r="N508" s="26"/>
      <c r="O508" s="26"/>
      <c r="P508" s="26"/>
      <c r="Q508" s="26"/>
      <c r="R508" s="26"/>
    </row>
    <row r="509" ht="16.5" spans="1:18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6"/>
      <c r="L509" s="26"/>
      <c r="M509" s="26"/>
      <c r="N509" s="26"/>
      <c r="O509" s="26"/>
      <c r="P509" s="26"/>
      <c r="Q509" s="26"/>
      <c r="R509" s="26"/>
    </row>
    <row r="510" ht="16.5" spans="1:18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6"/>
      <c r="L510" s="26"/>
      <c r="M510" s="26"/>
      <c r="N510" s="26"/>
      <c r="O510" s="26"/>
      <c r="P510" s="26"/>
      <c r="Q510" s="26"/>
      <c r="R510" s="26"/>
    </row>
    <row r="511" ht="16.5" spans="1:18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6"/>
      <c r="L511" s="26"/>
      <c r="M511" s="26"/>
      <c r="N511" s="26"/>
      <c r="O511" s="26"/>
      <c r="P511" s="26"/>
      <c r="Q511" s="26"/>
      <c r="R511" s="26"/>
    </row>
    <row r="512" ht="16.5" spans="1:18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6"/>
      <c r="L512" s="26"/>
      <c r="M512" s="26"/>
      <c r="N512" s="26"/>
      <c r="O512" s="26"/>
      <c r="P512" s="26"/>
      <c r="Q512" s="26"/>
      <c r="R512" s="26"/>
    </row>
    <row r="513" ht="16.5" spans="1:18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6"/>
      <c r="L513" s="26"/>
      <c r="M513" s="26"/>
      <c r="N513" s="26"/>
      <c r="O513" s="26"/>
      <c r="P513" s="26"/>
      <c r="Q513" s="26"/>
      <c r="R513" s="26"/>
    </row>
    <row r="514" ht="16.5" spans="1:18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6"/>
      <c r="L514" s="26"/>
      <c r="M514" s="26"/>
      <c r="N514" s="26"/>
      <c r="O514" s="26"/>
      <c r="P514" s="26"/>
      <c r="Q514" s="26"/>
      <c r="R514" s="26"/>
    </row>
    <row r="515" ht="16.5" spans="1:18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6"/>
      <c r="L515" s="26"/>
      <c r="M515" s="26"/>
      <c r="N515" s="26"/>
      <c r="O515" s="26"/>
      <c r="P515" s="26"/>
      <c r="Q515" s="26"/>
      <c r="R515" s="26"/>
    </row>
    <row r="516" ht="16.5" spans="1:18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6"/>
      <c r="L516" s="26"/>
      <c r="M516" s="26"/>
      <c r="N516" s="26"/>
      <c r="O516" s="26"/>
      <c r="P516" s="26"/>
      <c r="Q516" s="26"/>
      <c r="R516" s="26"/>
    </row>
    <row r="517" ht="16.5" spans="1:18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6"/>
      <c r="L517" s="26"/>
      <c r="M517" s="26"/>
      <c r="N517" s="26"/>
      <c r="O517" s="26"/>
      <c r="P517" s="26"/>
      <c r="Q517" s="26"/>
      <c r="R517" s="26"/>
    </row>
    <row r="518" ht="16.5" spans="1:18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6"/>
      <c r="L518" s="26"/>
      <c r="M518" s="26"/>
      <c r="N518" s="26"/>
      <c r="O518" s="26"/>
      <c r="P518" s="26"/>
      <c r="Q518" s="26"/>
      <c r="R518" s="26"/>
    </row>
    <row r="519" ht="16.5" spans="1:18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6"/>
      <c r="L519" s="26"/>
      <c r="M519" s="26"/>
      <c r="N519" s="26"/>
      <c r="O519" s="26"/>
      <c r="P519" s="26"/>
      <c r="Q519" s="26"/>
      <c r="R519" s="26"/>
    </row>
    <row r="520" ht="16.5" spans="1:18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6"/>
      <c r="L520" s="26"/>
      <c r="M520" s="26"/>
      <c r="N520" s="26"/>
      <c r="O520" s="26"/>
      <c r="P520" s="26"/>
      <c r="Q520" s="26"/>
      <c r="R520" s="26"/>
    </row>
    <row r="521" ht="16.5" spans="1:18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6"/>
      <c r="L521" s="26"/>
      <c r="M521" s="26"/>
      <c r="N521" s="26"/>
      <c r="O521" s="26"/>
      <c r="P521" s="26"/>
      <c r="Q521" s="26"/>
      <c r="R521" s="26"/>
    </row>
    <row r="522" ht="16.5" spans="1:18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6"/>
      <c r="L522" s="26"/>
      <c r="M522" s="26"/>
      <c r="N522" s="26"/>
      <c r="O522" s="26"/>
      <c r="P522" s="26"/>
      <c r="Q522" s="26"/>
      <c r="R522" s="26"/>
    </row>
    <row r="523" ht="16.5" spans="1:18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6"/>
      <c r="L523" s="26"/>
      <c r="M523" s="26"/>
      <c r="N523" s="26"/>
      <c r="O523" s="26"/>
      <c r="P523" s="26"/>
      <c r="Q523" s="26"/>
      <c r="R523" s="26"/>
    </row>
    <row r="524" ht="16.5" spans="1:18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6"/>
      <c r="L524" s="26"/>
      <c r="M524" s="26"/>
      <c r="N524" s="26"/>
      <c r="O524" s="26"/>
      <c r="P524" s="26"/>
      <c r="Q524" s="26"/>
      <c r="R524" s="26"/>
    </row>
    <row r="525" ht="16.5" spans="1:18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6"/>
      <c r="L525" s="26"/>
      <c r="M525" s="26"/>
      <c r="N525" s="26"/>
      <c r="O525" s="26"/>
      <c r="P525" s="26"/>
      <c r="Q525" s="26"/>
      <c r="R525" s="26"/>
    </row>
    <row r="526" ht="16.5" spans="1:18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6"/>
      <c r="L526" s="26"/>
      <c r="M526" s="26"/>
      <c r="N526" s="26"/>
      <c r="O526" s="26"/>
      <c r="P526" s="26"/>
      <c r="Q526" s="26"/>
      <c r="R526" s="26"/>
    </row>
    <row r="527" ht="16.5" spans="1:18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6"/>
      <c r="L527" s="26"/>
      <c r="M527" s="26"/>
      <c r="N527" s="26"/>
      <c r="O527" s="26"/>
      <c r="P527" s="26"/>
      <c r="Q527" s="26"/>
      <c r="R527" s="26"/>
    </row>
    <row r="528" ht="16.5" spans="1:18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6"/>
      <c r="L528" s="26"/>
      <c r="M528" s="26"/>
      <c r="N528" s="26"/>
      <c r="O528" s="26"/>
      <c r="P528" s="26"/>
      <c r="Q528" s="26"/>
      <c r="R528" s="26"/>
    </row>
    <row r="529" ht="16.5" spans="1:18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6"/>
      <c r="L529" s="26"/>
      <c r="M529" s="26"/>
      <c r="N529" s="26"/>
      <c r="O529" s="26"/>
      <c r="P529" s="26"/>
      <c r="Q529" s="26"/>
      <c r="R529" s="26"/>
    </row>
    <row r="530" ht="16.5" spans="1:18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6"/>
      <c r="L530" s="26"/>
      <c r="M530" s="26"/>
      <c r="N530" s="26"/>
      <c r="O530" s="26"/>
      <c r="P530" s="26"/>
      <c r="Q530" s="26"/>
      <c r="R530" s="26"/>
    </row>
    <row r="531" ht="16.5" spans="1:18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6"/>
      <c r="L531" s="26"/>
      <c r="M531" s="26"/>
      <c r="N531" s="26"/>
      <c r="O531" s="26"/>
      <c r="P531" s="26"/>
      <c r="Q531" s="26"/>
      <c r="R531" s="26"/>
    </row>
    <row r="532" ht="16.5" spans="1:18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6"/>
      <c r="L532" s="26"/>
      <c r="M532" s="26"/>
      <c r="N532" s="26"/>
      <c r="O532" s="26"/>
      <c r="P532" s="26"/>
      <c r="Q532" s="26"/>
      <c r="R532" s="26"/>
    </row>
    <row r="533" ht="16.5" spans="1:18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6"/>
      <c r="L533" s="26"/>
      <c r="M533" s="26"/>
      <c r="N533" s="26"/>
      <c r="O533" s="26"/>
      <c r="P533" s="26"/>
      <c r="Q533" s="26"/>
      <c r="R533" s="26"/>
    </row>
    <row r="534" ht="16.5" spans="1:18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6"/>
      <c r="L534" s="26"/>
      <c r="M534" s="26"/>
      <c r="N534" s="26"/>
      <c r="O534" s="26"/>
      <c r="P534" s="26"/>
      <c r="Q534" s="26"/>
      <c r="R534" s="26"/>
    </row>
    <row r="535" ht="16.5" spans="1:18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6"/>
      <c r="L535" s="26"/>
      <c r="M535" s="26"/>
      <c r="N535" s="26"/>
      <c r="O535" s="26"/>
      <c r="P535" s="26"/>
      <c r="Q535" s="26"/>
      <c r="R535" s="26"/>
    </row>
    <row r="536" ht="16.5" spans="1:18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6"/>
      <c r="L536" s="26"/>
      <c r="M536" s="26"/>
      <c r="N536" s="26"/>
      <c r="O536" s="26"/>
      <c r="P536" s="26"/>
      <c r="Q536" s="26"/>
      <c r="R536" s="26"/>
    </row>
    <row r="537" ht="16.5" spans="1:18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6"/>
      <c r="L537" s="26"/>
      <c r="M537" s="26"/>
      <c r="N537" s="26"/>
      <c r="O537" s="26"/>
      <c r="P537" s="26"/>
      <c r="Q537" s="26"/>
      <c r="R537" s="26"/>
    </row>
    <row r="538" ht="16.5" spans="1:1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6"/>
      <c r="L538" s="26"/>
      <c r="M538" s="26"/>
      <c r="N538" s="26"/>
      <c r="O538" s="26"/>
      <c r="P538" s="26"/>
      <c r="Q538" s="26"/>
      <c r="R538" s="26"/>
    </row>
    <row r="539" ht="16.5" spans="1:18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6"/>
      <c r="L539" s="26"/>
      <c r="M539" s="26"/>
      <c r="N539" s="26"/>
      <c r="O539" s="26"/>
      <c r="P539" s="26"/>
      <c r="Q539" s="26"/>
      <c r="R539" s="26"/>
    </row>
    <row r="540" ht="16.5" spans="1:18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6"/>
      <c r="L540" s="26"/>
      <c r="M540" s="26"/>
      <c r="N540" s="26"/>
      <c r="O540" s="26"/>
      <c r="P540" s="26"/>
      <c r="Q540" s="26"/>
      <c r="R540" s="26"/>
    </row>
    <row r="541" ht="16.5" spans="1:18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6"/>
      <c r="L541" s="26"/>
      <c r="M541" s="26"/>
      <c r="N541" s="26"/>
      <c r="O541" s="26"/>
      <c r="P541" s="26"/>
      <c r="Q541" s="26"/>
      <c r="R541" s="26"/>
    </row>
    <row r="542" ht="16.5" spans="1:18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6"/>
      <c r="L542" s="26"/>
      <c r="M542" s="26"/>
      <c r="N542" s="26"/>
      <c r="O542" s="26"/>
      <c r="P542" s="26"/>
      <c r="Q542" s="26"/>
      <c r="R542" s="26"/>
    </row>
    <row r="543" ht="16.5" spans="1:18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6"/>
      <c r="L543" s="26"/>
      <c r="M543" s="26"/>
      <c r="N543" s="26"/>
      <c r="O543" s="26"/>
      <c r="P543" s="26"/>
      <c r="Q543" s="26"/>
      <c r="R543" s="26"/>
    </row>
    <row r="544" ht="16.5" spans="1:18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6"/>
      <c r="L544" s="26"/>
      <c r="M544" s="26"/>
      <c r="N544" s="26"/>
      <c r="O544" s="26"/>
      <c r="P544" s="26"/>
      <c r="Q544" s="26"/>
      <c r="R544" s="26"/>
    </row>
    <row r="545" ht="16.5" spans="1:18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6"/>
      <c r="L545" s="26"/>
      <c r="M545" s="26"/>
      <c r="N545" s="26"/>
      <c r="O545" s="26"/>
      <c r="P545" s="26"/>
      <c r="Q545" s="26"/>
      <c r="R545" s="26"/>
    </row>
    <row r="546" ht="16.5" spans="1:18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6"/>
      <c r="L546" s="26"/>
      <c r="M546" s="26"/>
      <c r="N546" s="26"/>
      <c r="O546" s="26"/>
      <c r="P546" s="26"/>
      <c r="Q546" s="26"/>
      <c r="R546" s="26"/>
    </row>
    <row r="547" ht="16.5" spans="1:18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6"/>
      <c r="L547" s="26"/>
      <c r="M547" s="26"/>
      <c r="N547" s="26"/>
      <c r="O547" s="26"/>
      <c r="P547" s="26"/>
      <c r="Q547" s="26"/>
      <c r="R547" s="26"/>
    </row>
    <row r="548" ht="16.5" spans="1:1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6"/>
      <c r="L548" s="26"/>
      <c r="M548" s="26"/>
      <c r="N548" s="26"/>
      <c r="O548" s="26"/>
      <c r="P548" s="26"/>
      <c r="Q548" s="26"/>
      <c r="R548" s="26"/>
    </row>
    <row r="549" ht="16.5" spans="1:18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6"/>
      <c r="L549" s="26"/>
      <c r="M549" s="26"/>
      <c r="N549" s="26"/>
      <c r="O549" s="26"/>
      <c r="P549" s="26"/>
      <c r="Q549" s="26"/>
      <c r="R549" s="26"/>
    </row>
    <row r="550" ht="16.5" spans="1:18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6"/>
      <c r="L550" s="26"/>
      <c r="M550" s="26"/>
      <c r="N550" s="26"/>
      <c r="O550" s="26"/>
      <c r="P550" s="26"/>
      <c r="Q550" s="26"/>
      <c r="R550" s="26"/>
    </row>
    <row r="551" ht="16.5" spans="1:18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6"/>
      <c r="L551" s="26"/>
      <c r="M551" s="26"/>
      <c r="N551" s="26"/>
      <c r="O551" s="26"/>
      <c r="P551" s="26"/>
      <c r="Q551" s="26"/>
      <c r="R551" s="26"/>
    </row>
    <row r="552" ht="16.5" spans="1:18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6"/>
      <c r="L552" s="26"/>
      <c r="M552" s="26"/>
      <c r="N552" s="26"/>
      <c r="O552" s="26"/>
      <c r="P552" s="26"/>
      <c r="Q552" s="26"/>
      <c r="R552" s="26"/>
    </row>
    <row r="553" ht="16.5" spans="1:18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6"/>
      <c r="L553" s="26"/>
      <c r="M553" s="26"/>
      <c r="N553" s="26"/>
      <c r="O553" s="26"/>
      <c r="P553" s="26"/>
      <c r="Q553" s="26"/>
      <c r="R553" s="26"/>
    </row>
    <row r="554" ht="16.5" spans="1:18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6"/>
      <c r="L554" s="26"/>
      <c r="M554" s="26"/>
      <c r="N554" s="26"/>
      <c r="O554" s="26"/>
      <c r="P554" s="26"/>
      <c r="Q554" s="26"/>
      <c r="R554" s="26"/>
    </row>
    <row r="555" ht="16.5" spans="1:18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6"/>
      <c r="L555" s="26"/>
      <c r="M555" s="26"/>
      <c r="N555" s="26"/>
      <c r="O555" s="26"/>
      <c r="P555" s="26"/>
      <c r="Q555" s="26"/>
      <c r="R555" s="26"/>
    </row>
    <row r="556" ht="16.5" spans="1:18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6"/>
      <c r="L556" s="26"/>
      <c r="M556" s="26"/>
      <c r="N556" s="26"/>
      <c r="O556" s="26"/>
      <c r="P556" s="26"/>
      <c r="Q556" s="26"/>
      <c r="R556" s="26"/>
    </row>
    <row r="557" ht="16.5" spans="1:18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6"/>
      <c r="L557" s="26"/>
      <c r="M557" s="26"/>
      <c r="N557" s="26"/>
      <c r="O557" s="26"/>
      <c r="P557" s="26"/>
      <c r="Q557" s="26"/>
      <c r="R557" s="26"/>
    </row>
    <row r="558" ht="16.5" spans="1:1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6"/>
      <c r="L558" s="26"/>
      <c r="M558" s="26"/>
      <c r="N558" s="26"/>
      <c r="O558" s="26"/>
      <c r="P558" s="26"/>
      <c r="Q558" s="26"/>
      <c r="R558" s="26"/>
    </row>
    <row r="559" ht="16.5" spans="1:18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6"/>
      <c r="L559" s="26"/>
      <c r="M559" s="26"/>
      <c r="N559" s="26"/>
      <c r="O559" s="26"/>
      <c r="P559" s="26"/>
      <c r="Q559" s="26"/>
      <c r="R559" s="26"/>
    </row>
    <row r="560" ht="16.5" spans="1:18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6"/>
      <c r="L560" s="26"/>
      <c r="M560" s="26"/>
      <c r="N560" s="26"/>
      <c r="O560" s="26"/>
      <c r="P560" s="26"/>
      <c r="Q560" s="26"/>
      <c r="R560" s="26"/>
    </row>
    <row r="561" ht="16.5" spans="1:18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6"/>
      <c r="L561" s="26"/>
      <c r="M561" s="26"/>
      <c r="N561" s="26"/>
      <c r="O561" s="26"/>
      <c r="P561" s="26"/>
      <c r="Q561" s="26"/>
      <c r="R561" s="26"/>
    </row>
    <row r="562" ht="16.5" spans="1:18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6"/>
      <c r="L562" s="26"/>
      <c r="M562" s="26"/>
      <c r="N562" s="26"/>
      <c r="O562" s="26"/>
      <c r="P562" s="26"/>
      <c r="Q562" s="26"/>
      <c r="R562" s="26"/>
    </row>
    <row r="563" ht="16.5" spans="1:18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6"/>
      <c r="L563" s="26"/>
      <c r="M563" s="26"/>
      <c r="N563" s="26"/>
      <c r="O563" s="26"/>
      <c r="P563" s="26"/>
      <c r="Q563" s="26"/>
      <c r="R563" s="26"/>
    </row>
    <row r="564" ht="16.5" spans="1:18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6"/>
      <c r="L564" s="26"/>
      <c r="M564" s="26"/>
      <c r="N564" s="26"/>
      <c r="O564" s="26"/>
      <c r="P564" s="26"/>
      <c r="Q564" s="26"/>
      <c r="R564" s="26"/>
    </row>
    <row r="565" ht="16.5" spans="1:18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6"/>
      <c r="L565" s="26"/>
      <c r="M565" s="26"/>
      <c r="N565" s="26"/>
      <c r="O565" s="26"/>
      <c r="P565" s="26"/>
      <c r="Q565" s="26"/>
      <c r="R565" s="26"/>
    </row>
    <row r="566" ht="16.5" spans="1:18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6"/>
      <c r="L566" s="26"/>
      <c r="M566" s="26"/>
      <c r="N566" s="26"/>
      <c r="O566" s="26"/>
      <c r="P566" s="26"/>
      <c r="Q566" s="26"/>
      <c r="R566" s="26"/>
    </row>
    <row r="567" ht="16.5" spans="1:18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6"/>
      <c r="L567" s="26"/>
      <c r="M567" s="26"/>
      <c r="N567" s="26"/>
      <c r="O567" s="26"/>
      <c r="P567" s="26"/>
      <c r="Q567" s="26"/>
      <c r="R567" s="26"/>
    </row>
    <row r="568" ht="16.5" spans="1:1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6"/>
      <c r="L568" s="26"/>
      <c r="M568" s="26"/>
      <c r="N568" s="26"/>
      <c r="O568" s="26"/>
      <c r="P568" s="26"/>
      <c r="Q568" s="26"/>
      <c r="R568" s="26"/>
    </row>
    <row r="569" ht="16.5" spans="1:18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6"/>
      <c r="L569" s="26"/>
      <c r="M569" s="26"/>
      <c r="N569" s="26"/>
      <c r="O569" s="26"/>
      <c r="P569" s="26"/>
      <c r="Q569" s="26"/>
      <c r="R569" s="26"/>
    </row>
    <row r="570" ht="16.5" spans="1:18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6"/>
      <c r="L570" s="26"/>
      <c r="M570" s="26"/>
      <c r="N570" s="26"/>
      <c r="O570" s="26"/>
      <c r="P570" s="26"/>
      <c r="Q570" s="26"/>
      <c r="R570" s="26"/>
    </row>
    <row r="571" ht="16.5" spans="1:18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6"/>
      <c r="L571" s="26"/>
      <c r="M571" s="26"/>
      <c r="N571" s="26"/>
      <c r="O571" s="26"/>
      <c r="P571" s="26"/>
      <c r="Q571" s="26"/>
      <c r="R571" s="26"/>
    </row>
    <row r="572" ht="16.5" spans="1:18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6"/>
      <c r="L572" s="26"/>
      <c r="M572" s="26"/>
      <c r="N572" s="26"/>
      <c r="O572" s="26"/>
      <c r="P572" s="26"/>
      <c r="Q572" s="26"/>
      <c r="R572" s="26"/>
    </row>
    <row r="573" ht="16.5" spans="1:18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6"/>
      <c r="L573" s="26"/>
      <c r="M573" s="26"/>
      <c r="N573" s="26"/>
      <c r="O573" s="26"/>
      <c r="P573" s="26"/>
      <c r="Q573" s="26"/>
      <c r="R573" s="26"/>
    </row>
    <row r="574" ht="16.5" spans="1:18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6"/>
      <c r="L574" s="26"/>
      <c r="M574" s="26"/>
      <c r="N574" s="26"/>
      <c r="O574" s="26"/>
      <c r="P574" s="26"/>
      <c r="Q574" s="26"/>
      <c r="R574" s="26"/>
    </row>
    <row r="575" ht="16.5" spans="1:18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6"/>
      <c r="L575" s="26"/>
      <c r="M575" s="26"/>
      <c r="N575" s="26"/>
      <c r="O575" s="26"/>
      <c r="P575" s="26"/>
      <c r="Q575" s="26"/>
      <c r="R575" s="26"/>
    </row>
    <row r="576" ht="16.5" spans="1:18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6"/>
      <c r="L576" s="26"/>
      <c r="M576" s="26"/>
      <c r="N576" s="26"/>
      <c r="O576" s="26"/>
      <c r="P576" s="26"/>
      <c r="Q576" s="26"/>
      <c r="R576" s="26"/>
    </row>
    <row r="577" ht="16.5" spans="1:18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6"/>
      <c r="L577" s="26"/>
      <c r="M577" s="26"/>
      <c r="N577" s="26"/>
      <c r="O577" s="26"/>
      <c r="P577" s="26"/>
      <c r="Q577" s="26"/>
      <c r="R577" s="26"/>
    </row>
    <row r="578" ht="16.5" spans="1:1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6"/>
      <c r="L578" s="26"/>
      <c r="M578" s="26"/>
      <c r="N578" s="26"/>
      <c r="O578" s="26"/>
      <c r="P578" s="26"/>
      <c r="Q578" s="26"/>
      <c r="R578" s="26"/>
    </row>
    <row r="579" ht="16.5" spans="1:18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6"/>
      <c r="L579" s="26"/>
      <c r="M579" s="26"/>
      <c r="N579" s="26"/>
      <c r="O579" s="26"/>
      <c r="P579" s="26"/>
      <c r="Q579" s="26"/>
      <c r="R579" s="26"/>
    </row>
    <row r="580" ht="16.5" spans="1:18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6"/>
      <c r="L580" s="26"/>
      <c r="M580" s="26"/>
      <c r="N580" s="26"/>
      <c r="O580" s="26"/>
      <c r="P580" s="26"/>
      <c r="Q580" s="26"/>
      <c r="R580" s="26"/>
    </row>
    <row r="581" ht="16.5" spans="1:18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6"/>
      <c r="L581" s="26"/>
      <c r="M581" s="26"/>
      <c r="N581" s="26"/>
      <c r="O581" s="26"/>
      <c r="P581" s="26"/>
      <c r="Q581" s="26"/>
      <c r="R581" s="26"/>
    </row>
    <row r="582" ht="16.5" spans="1:18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6"/>
      <c r="L582" s="26"/>
      <c r="M582" s="26"/>
      <c r="N582" s="26"/>
      <c r="O582" s="26"/>
      <c r="P582" s="26"/>
      <c r="Q582" s="26"/>
      <c r="R582" s="26"/>
    </row>
    <row r="583" ht="16.5" spans="1:18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6"/>
      <c r="L583" s="26"/>
      <c r="M583" s="26"/>
      <c r="N583" s="26"/>
      <c r="O583" s="26"/>
      <c r="P583" s="26"/>
      <c r="Q583" s="26"/>
      <c r="R583" s="26"/>
    </row>
    <row r="584" ht="16.5" spans="1:18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6"/>
      <c r="L584" s="26"/>
      <c r="M584" s="26"/>
      <c r="N584" s="26"/>
      <c r="O584" s="26"/>
      <c r="P584" s="26"/>
      <c r="Q584" s="26"/>
      <c r="R584" s="26"/>
    </row>
    <row r="585" ht="16.5" spans="1:18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6"/>
      <c r="L585" s="26"/>
      <c r="M585" s="26"/>
      <c r="N585" s="26"/>
      <c r="O585" s="26"/>
      <c r="P585" s="26"/>
      <c r="Q585" s="26"/>
      <c r="R585" s="26"/>
    </row>
    <row r="586" ht="16.5" spans="1:18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6"/>
      <c r="L586" s="26"/>
      <c r="M586" s="26"/>
      <c r="N586" s="26"/>
      <c r="O586" s="26"/>
      <c r="P586" s="26"/>
      <c r="Q586" s="26"/>
      <c r="R586" s="26"/>
    </row>
    <row r="587" ht="16.5" spans="1:18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6"/>
      <c r="L587" s="26"/>
      <c r="M587" s="26"/>
      <c r="N587" s="26"/>
      <c r="O587" s="26"/>
      <c r="P587" s="26"/>
      <c r="Q587" s="26"/>
      <c r="R587" s="26"/>
    </row>
    <row r="588" ht="16.5" spans="1:1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6"/>
      <c r="L588" s="26"/>
      <c r="M588" s="26"/>
      <c r="N588" s="26"/>
      <c r="O588" s="26"/>
      <c r="P588" s="26"/>
      <c r="Q588" s="26"/>
      <c r="R588" s="26"/>
    </row>
    <row r="589" ht="16.5" spans="1:18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6"/>
      <c r="L589" s="26"/>
      <c r="M589" s="26"/>
      <c r="N589" s="26"/>
      <c r="O589" s="26"/>
      <c r="P589" s="26"/>
      <c r="Q589" s="26"/>
      <c r="R589" s="26"/>
    </row>
    <row r="590" ht="16.5" spans="1:18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6"/>
      <c r="L590" s="26"/>
      <c r="M590" s="26"/>
      <c r="N590" s="26"/>
      <c r="O590" s="26"/>
      <c r="P590" s="26"/>
      <c r="Q590" s="26"/>
      <c r="R590" s="26"/>
    </row>
    <row r="591" ht="16.5" spans="1:18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6"/>
      <c r="L591" s="26"/>
      <c r="M591" s="26"/>
      <c r="N591" s="26"/>
      <c r="O591" s="26"/>
      <c r="P591" s="26"/>
      <c r="Q591" s="26"/>
      <c r="R591" s="26"/>
    </row>
    <row r="592" ht="16.5" spans="1:18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6"/>
      <c r="L592" s="26"/>
      <c r="M592" s="26"/>
      <c r="N592" s="26"/>
      <c r="O592" s="26"/>
      <c r="P592" s="26"/>
      <c r="Q592" s="26"/>
      <c r="R592" s="26"/>
    </row>
    <row r="593" ht="16.5" spans="1:18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6"/>
      <c r="L593" s="26"/>
      <c r="M593" s="26"/>
      <c r="N593" s="26"/>
      <c r="O593" s="26"/>
      <c r="P593" s="26"/>
      <c r="Q593" s="26"/>
      <c r="R593" s="26"/>
    </row>
    <row r="594" ht="16.5" spans="1:18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6"/>
      <c r="L594" s="26"/>
      <c r="M594" s="26"/>
      <c r="N594" s="26"/>
      <c r="O594" s="26"/>
      <c r="P594" s="26"/>
      <c r="Q594" s="26"/>
      <c r="R594" s="26"/>
    </row>
    <row r="595" ht="16.5" spans="1:18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6"/>
      <c r="L595" s="26"/>
      <c r="M595" s="26"/>
      <c r="N595" s="26"/>
      <c r="O595" s="26"/>
      <c r="P595" s="26"/>
      <c r="Q595" s="26"/>
      <c r="R595" s="26"/>
    </row>
    <row r="596" ht="16.5" spans="1:18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6"/>
      <c r="L596" s="26"/>
      <c r="M596" s="26"/>
      <c r="N596" s="26"/>
      <c r="O596" s="26"/>
      <c r="P596" s="26"/>
      <c r="Q596" s="26"/>
      <c r="R596" s="26"/>
    </row>
    <row r="597" ht="16.5" spans="1:18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6"/>
      <c r="L597" s="26"/>
      <c r="M597" s="26"/>
      <c r="N597" s="26"/>
      <c r="O597" s="26"/>
      <c r="P597" s="26"/>
      <c r="Q597" s="26"/>
      <c r="R597" s="26"/>
    </row>
    <row r="598" ht="16.5" spans="1:1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6"/>
      <c r="L598" s="26"/>
      <c r="M598" s="26"/>
      <c r="N598" s="26"/>
      <c r="O598" s="26"/>
      <c r="P598" s="26"/>
      <c r="Q598" s="26"/>
      <c r="R598" s="26"/>
    </row>
    <row r="599" ht="16.5" spans="1:18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6"/>
      <c r="L599" s="26"/>
      <c r="M599" s="26"/>
      <c r="N599" s="26"/>
      <c r="O599" s="26"/>
      <c r="P599" s="26"/>
      <c r="Q599" s="26"/>
      <c r="R599" s="26"/>
    </row>
    <row r="600" ht="16.5" spans="1:18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6"/>
      <c r="L600" s="26"/>
      <c r="M600" s="26"/>
      <c r="N600" s="26"/>
      <c r="O600" s="26"/>
      <c r="P600" s="26"/>
      <c r="Q600" s="26"/>
      <c r="R600" s="26"/>
    </row>
    <row r="601" ht="16.5" spans="1:18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6"/>
      <c r="L601" s="26"/>
      <c r="M601" s="26"/>
      <c r="N601" s="26"/>
      <c r="O601" s="26"/>
      <c r="P601" s="26"/>
      <c r="Q601" s="26"/>
      <c r="R601" s="26"/>
    </row>
    <row r="602" ht="16.5" spans="1:18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6"/>
      <c r="L602" s="26"/>
      <c r="M602" s="26"/>
      <c r="N602" s="26"/>
      <c r="O602" s="26"/>
      <c r="P602" s="26"/>
      <c r="Q602" s="26"/>
      <c r="R602" s="26"/>
    </row>
    <row r="603" ht="16.5" spans="1:18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6"/>
      <c r="L603" s="26"/>
      <c r="M603" s="26"/>
      <c r="N603" s="26"/>
      <c r="O603" s="26"/>
      <c r="P603" s="26"/>
      <c r="Q603" s="26"/>
      <c r="R603" s="26"/>
    </row>
    <row r="604" ht="16.5" spans="1:18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6"/>
      <c r="L604" s="26"/>
      <c r="M604" s="26"/>
      <c r="N604" s="26"/>
      <c r="O604" s="26"/>
      <c r="P604" s="26"/>
      <c r="Q604" s="26"/>
      <c r="R604" s="26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tabSelected="1"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48</v>
      </c>
      <c r="B1" s="2"/>
      <c r="C1" s="2"/>
      <c r="D1" s="2"/>
      <c r="E1" s="2"/>
      <c r="F1" s="2"/>
      <c r="G1" s="2"/>
      <c r="H1" s="2"/>
      <c r="I1" s="2"/>
      <c r="J1" s="2"/>
      <c r="K1" s="10" t="s">
        <v>318</v>
      </c>
      <c r="L1" s="11"/>
      <c r="M1" s="11"/>
      <c r="N1" s="11"/>
      <c r="O1" s="11"/>
      <c r="P1" s="11"/>
      <c r="Q1" s="11"/>
      <c r="R1" s="14"/>
    </row>
    <row r="2" ht="45" spans="1:18">
      <c r="A2" s="3" t="s">
        <v>50</v>
      </c>
      <c r="B2" s="4" t="s">
        <v>51</v>
      </c>
      <c r="C2" s="4" t="s">
        <v>52</v>
      </c>
      <c r="D2" s="4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4" t="s">
        <v>59</v>
      </c>
      <c r="K2" s="12" t="s">
        <v>60</v>
      </c>
      <c r="L2" s="12" t="s">
        <v>61</v>
      </c>
      <c r="M2" s="12" t="s">
        <v>62</v>
      </c>
      <c r="N2" s="12" t="s">
        <v>63</v>
      </c>
      <c r="O2" s="12" t="s">
        <v>64</v>
      </c>
      <c r="P2" s="12" t="s">
        <v>65</v>
      </c>
      <c r="Q2" s="12" t="s">
        <v>66</v>
      </c>
      <c r="R2" s="12" t="s">
        <v>67</v>
      </c>
    </row>
    <row r="3" ht="20.25" spans="1:18">
      <c r="A3" s="5" t="s">
        <v>319</v>
      </c>
      <c r="B3" s="5" t="s">
        <v>320</v>
      </c>
      <c r="C3" s="5">
        <v>103.899</v>
      </c>
      <c r="D3" s="5">
        <v>105.296</v>
      </c>
      <c r="E3" s="5">
        <v>1</v>
      </c>
      <c r="F3" s="6">
        <v>0</v>
      </c>
      <c r="G3" s="6">
        <v>0</v>
      </c>
      <c r="H3" s="6">
        <v>1</v>
      </c>
      <c r="I3" s="6">
        <v>0.108</v>
      </c>
      <c r="J3" s="6">
        <v>1.433</v>
      </c>
      <c r="K3" s="13">
        <v>4</v>
      </c>
      <c r="L3" s="13">
        <v>0</v>
      </c>
      <c r="M3" s="13">
        <v>-1</v>
      </c>
      <c r="N3" s="13">
        <v>1</v>
      </c>
      <c r="O3" s="13">
        <v>0</v>
      </c>
      <c r="P3" s="13">
        <v>0.008</v>
      </c>
      <c r="Q3" s="13">
        <v>0</v>
      </c>
      <c r="R3" s="13">
        <v>0</v>
      </c>
    </row>
    <row r="4" ht="20.25" spans="1:18">
      <c r="A4" s="7" t="s">
        <v>321</v>
      </c>
      <c r="B4" s="7" t="s">
        <v>322</v>
      </c>
      <c r="C4" s="7">
        <v>3486.392</v>
      </c>
      <c r="D4" s="7">
        <v>4663.232</v>
      </c>
      <c r="E4" s="7">
        <v>0</v>
      </c>
      <c r="F4" s="7">
        <v>0</v>
      </c>
      <c r="G4" s="7">
        <v>0</v>
      </c>
      <c r="H4" s="7">
        <v>1</v>
      </c>
      <c r="I4" s="6">
        <v>12.378</v>
      </c>
      <c r="J4" s="6">
        <v>34.491</v>
      </c>
      <c r="K4" s="13">
        <v>4</v>
      </c>
      <c r="L4" s="13">
        <v>1</v>
      </c>
      <c r="M4" s="13">
        <v>0</v>
      </c>
      <c r="N4" s="13">
        <v>0</v>
      </c>
      <c r="O4" s="13">
        <v>0</v>
      </c>
      <c r="P4" s="13">
        <v>-7.027</v>
      </c>
      <c r="Q4" s="13">
        <v>0</v>
      </c>
      <c r="R4" s="13">
        <v>0</v>
      </c>
    </row>
    <row r="5" ht="20.25" spans="1:18">
      <c r="A5" s="7" t="s">
        <v>323</v>
      </c>
      <c r="B5" s="7" t="s">
        <v>324</v>
      </c>
      <c r="C5" s="7">
        <v>554.483</v>
      </c>
      <c r="D5" s="7">
        <v>616.9</v>
      </c>
      <c r="E5" s="7">
        <v>0</v>
      </c>
      <c r="F5" s="7">
        <v>0</v>
      </c>
      <c r="G5" s="7">
        <v>0</v>
      </c>
      <c r="H5" s="7">
        <v>1</v>
      </c>
      <c r="I5" s="6">
        <v>0.66</v>
      </c>
      <c r="J5" s="6">
        <v>10.711</v>
      </c>
      <c r="K5" s="13">
        <v>3</v>
      </c>
      <c r="L5" s="13">
        <v>1</v>
      </c>
      <c r="M5" s="13">
        <v>0</v>
      </c>
      <c r="N5" s="13">
        <v>0</v>
      </c>
      <c r="O5" s="13">
        <v>0</v>
      </c>
      <c r="P5" s="13">
        <v>1.281</v>
      </c>
      <c r="Q5" s="13">
        <v>0</v>
      </c>
      <c r="R5" s="13">
        <v>1</v>
      </c>
    </row>
    <row r="6" ht="20.25" spans="1:18">
      <c r="A6" s="7" t="s">
        <v>325</v>
      </c>
      <c r="B6" s="7" t="s">
        <v>326</v>
      </c>
      <c r="C6" s="7">
        <v>7839.2</v>
      </c>
      <c r="D6" s="7">
        <v>8443.419</v>
      </c>
      <c r="E6" s="7">
        <v>0</v>
      </c>
      <c r="F6" s="7">
        <v>0</v>
      </c>
      <c r="G6" s="7">
        <v>0</v>
      </c>
      <c r="H6" s="7">
        <v>1</v>
      </c>
      <c r="I6" s="6">
        <v>0.102</v>
      </c>
      <c r="J6" s="6">
        <v>7.25</v>
      </c>
      <c r="K6" s="13">
        <v>3</v>
      </c>
      <c r="L6" s="13">
        <v>2</v>
      </c>
      <c r="M6" s="13">
        <v>0</v>
      </c>
      <c r="N6" s="13">
        <v>0</v>
      </c>
      <c r="O6" s="13">
        <v>0</v>
      </c>
      <c r="P6" s="13">
        <v>0.82</v>
      </c>
      <c r="Q6" s="13">
        <v>0</v>
      </c>
      <c r="R6" s="13">
        <v>0</v>
      </c>
    </row>
    <row r="7" ht="20.25" spans="1:18">
      <c r="A7" s="7" t="s">
        <v>327</v>
      </c>
      <c r="B7" s="7" t="s">
        <v>328</v>
      </c>
      <c r="C7" s="7">
        <v>7381.136</v>
      </c>
      <c r="D7" s="7">
        <v>9108.582</v>
      </c>
      <c r="E7" s="7">
        <v>0</v>
      </c>
      <c r="F7" s="7">
        <v>0</v>
      </c>
      <c r="G7" s="7">
        <v>0</v>
      </c>
      <c r="H7" s="7">
        <v>1</v>
      </c>
      <c r="I7" s="6">
        <v>5.316</v>
      </c>
      <c r="J7" s="6">
        <v>23.273</v>
      </c>
      <c r="K7" s="13">
        <v>3</v>
      </c>
      <c r="L7" s="13">
        <v>2</v>
      </c>
      <c r="M7" s="13">
        <v>1</v>
      </c>
      <c r="N7" s="13">
        <v>-1</v>
      </c>
      <c r="O7" s="13">
        <v>0</v>
      </c>
      <c r="P7" s="13">
        <v>-22.224</v>
      </c>
      <c r="Q7" s="13">
        <v>0</v>
      </c>
      <c r="R7" s="13">
        <v>0</v>
      </c>
    </row>
    <row r="8" ht="20.25" spans="1:18">
      <c r="A8" s="7" t="s">
        <v>329</v>
      </c>
      <c r="B8" s="7" t="s">
        <v>330</v>
      </c>
      <c r="C8" s="7">
        <v>6487.642</v>
      </c>
      <c r="D8" s="7">
        <v>7318.988</v>
      </c>
      <c r="E8" s="7">
        <v>0</v>
      </c>
      <c r="F8" s="7">
        <v>0</v>
      </c>
      <c r="G8" s="7">
        <v>0</v>
      </c>
      <c r="H8" s="7">
        <v>1</v>
      </c>
      <c r="I8" s="6">
        <v>6.287</v>
      </c>
      <c r="J8" s="6">
        <v>16.932</v>
      </c>
      <c r="K8" s="13">
        <v>4</v>
      </c>
      <c r="L8" s="13">
        <v>0</v>
      </c>
      <c r="M8" s="13">
        <v>0</v>
      </c>
      <c r="N8" s="13">
        <v>0</v>
      </c>
      <c r="O8" s="13">
        <v>0</v>
      </c>
      <c r="P8" s="13">
        <v>-11.299</v>
      </c>
      <c r="Q8" s="13">
        <v>0</v>
      </c>
      <c r="R8" s="13">
        <v>0</v>
      </c>
    </row>
    <row r="9" ht="20.25" spans="1:18">
      <c r="A9" s="7" t="s">
        <v>331</v>
      </c>
      <c r="B9" s="7" t="s">
        <v>332</v>
      </c>
      <c r="C9" s="7">
        <v>4840.218</v>
      </c>
      <c r="D9" s="7">
        <v>5676.964</v>
      </c>
      <c r="E9" s="7">
        <v>0</v>
      </c>
      <c r="F9" s="7">
        <v>0</v>
      </c>
      <c r="G9" s="7">
        <v>0</v>
      </c>
      <c r="H9" s="7">
        <v>1</v>
      </c>
      <c r="I9" s="6">
        <v>4.573</v>
      </c>
      <c r="J9" s="6">
        <v>18.638</v>
      </c>
      <c r="K9" s="13">
        <v>3</v>
      </c>
      <c r="L9" s="13">
        <v>0</v>
      </c>
      <c r="M9" s="13">
        <v>-1</v>
      </c>
      <c r="N9" s="13">
        <v>1</v>
      </c>
      <c r="O9" s="13">
        <v>0</v>
      </c>
      <c r="P9" s="13">
        <v>-6.658</v>
      </c>
      <c r="Q9" s="13">
        <v>0</v>
      </c>
      <c r="R9" s="13">
        <v>0</v>
      </c>
    </row>
    <row r="10" ht="20.25" spans="1:18">
      <c r="A10" s="7" t="s">
        <v>333</v>
      </c>
      <c r="B10" s="7" t="s">
        <v>334</v>
      </c>
      <c r="C10" s="7">
        <v>4366.978</v>
      </c>
      <c r="D10" s="7">
        <v>5891.594</v>
      </c>
      <c r="E10" s="7">
        <v>0</v>
      </c>
      <c r="F10" s="7">
        <v>0</v>
      </c>
      <c r="G10" s="7">
        <v>0</v>
      </c>
      <c r="H10" s="7">
        <v>1</v>
      </c>
      <c r="I10" s="6">
        <v>0.705</v>
      </c>
      <c r="J10" s="6">
        <v>26.4</v>
      </c>
      <c r="K10" s="13">
        <v>2</v>
      </c>
      <c r="L10" s="13">
        <v>0</v>
      </c>
      <c r="M10" s="13">
        <v>0</v>
      </c>
      <c r="N10" s="13">
        <v>0</v>
      </c>
      <c r="O10" s="13">
        <v>0</v>
      </c>
      <c r="P10" s="13">
        <v>1.647</v>
      </c>
      <c r="Q10" s="13">
        <v>0</v>
      </c>
      <c r="R10" s="13">
        <v>0</v>
      </c>
    </row>
    <row r="11" ht="20.25" spans="1:18">
      <c r="A11" s="7" t="s">
        <v>335</v>
      </c>
      <c r="B11" s="7" t="s">
        <v>336</v>
      </c>
      <c r="C11" s="7">
        <v>4277.633</v>
      </c>
      <c r="D11" s="7">
        <v>5798.242</v>
      </c>
      <c r="E11" s="7">
        <v>0</v>
      </c>
      <c r="F11" s="7">
        <v>0</v>
      </c>
      <c r="G11" s="7">
        <v>0</v>
      </c>
      <c r="H11" s="7">
        <v>1</v>
      </c>
      <c r="I11" s="6">
        <v>6.286</v>
      </c>
      <c r="J11" s="6">
        <v>30.863</v>
      </c>
      <c r="K11" s="13">
        <v>4</v>
      </c>
      <c r="L11" s="13">
        <v>1</v>
      </c>
      <c r="M11" s="13">
        <v>0</v>
      </c>
      <c r="N11" s="13">
        <v>0</v>
      </c>
      <c r="O11" s="13">
        <v>0</v>
      </c>
      <c r="P11" s="13">
        <v>4.87</v>
      </c>
      <c r="Q11" s="13">
        <v>0</v>
      </c>
      <c r="R11" s="13">
        <v>0</v>
      </c>
    </row>
    <row r="12" ht="20.25" spans="1:18">
      <c r="A12" s="7" t="s">
        <v>337</v>
      </c>
      <c r="B12" s="7" t="s">
        <v>338</v>
      </c>
      <c r="C12" s="7">
        <v>101.908</v>
      </c>
      <c r="D12" s="7">
        <v>102.527</v>
      </c>
      <c r="E12" s="7">
        <v>0</v>
      </c>
      <c r="F12" s="7">
        <v>0</v>
      </c>
      <c r="G12" s="7">
        <v>0</v>
      </c>
      <c r="H12" s="7">
        <v>1</v>
      </c>
      <c r="I12" s="6">
        <v>0.098</v>
      </c>
      <c r="J12" s="6">
        <v>0.702</v>
      </c>
      <c r="K12" s="13">
        <v>4</v>
      </c>
      <c r="L12" s="13">
        <v>0</v>
      </c>
      <c r="M12" s="13">
        <v>0</v>
      </c>
      <c r="N12" s="13">
        <v>0</v>
      </c>
      <c r="O12" s="13">
        <v>0</v>
      </c>
      <c r="P12" s="13">
        <v>-0.003</v>
      </c>
      <c r="Q12" s="13">
        <v>0</v>
      </c>
      <c r="R12" s="13">
        <v>0</v>
      </c>
    </row>
    <row r="13" ht="20.25" spans="1:18">
      <c r="A13" s="8" t="s">
        <v>339</v>
      </c>
      <c r="B13" s="8" t="s">
        <v>340</v>
      </c>
      <c r="C13" s="8">
        <v>13594.866</v>
      </c>
      <c r="D13" s="8">
        <v>16246.051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-1</v>
      </c>
      <c r="O13" s="13">
        <v>0</v>
      </c>
      <c r="P13" s="13">
        <v>46.38</v>
      </c>
      <c r="Q13" s="13">
        <v>0</v>
      </c>
      <c r="R13" s="13">
        <v>0</v>
      </c>
    </row>
    <row r="14" ht="20.25" spans="1:18">
      <c r="A14" s="8" t="s">
        <v>341</v>
      </c>
      <c r="B14" s="8" t="s">
        <v>342</v>
      </c>
      <c r="C14" s="8">
        <v>4009.382</v>
      </c>
      <c r="D14" s="8">
        <v>4422.214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1</v>
      </c>
      <c r="M14" s="13">
        <v>1</v>
      </c>
      <c r="N14" s="13">
        <v>-1</v>
      </c>
      <c r="O14" s="13">
        <v>0</v>
      </c>
      <c r="P14" s="13">
        <v>2.164</v>
      </c>
      <c r="Q14" s="13">
        <v>0</v>
      </c>
      <c r="R14" s="13">
        <v>0</v>
      </c>
    </row>
    <row r="15" ht="20.25" spans="1:18">
      <c r="A15" s="8" t="s">
        <v>343</v>
      </c>
      <c r="B15" s="8" t="s">
        <v>344</v>
      </c>
      <c r="C15" s="8">
        <v>3515.846</v>
      </c>
      <c r="D15" s="8">
        <v>3640.719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0</v>
      </c>
      <c r="M15" s="13">
        <v>1</v>
      </c>
      <c r="N15" s="13">
        <v>-1</v>
      </c>
      <c r="O15" s="13">
        <v>0</v>
      </c>
      <c r="P15" s="13">
        <v>1.637</v>
      </c>
      <c r="Q15" s="13">
        <v>0</v>
      </c>
      <c r="R15" s="13">
        <v>0</v>
      </c>
    </row>
    <row r="16" ht="20.25" spans="1:18">
      <c r="A16" s="8" t="s">
        <v>345</v>
      </c>
      <c r="B16" s="8" t="s">
        <v>346</v>
      </c>
      <c r="C16" s="8">
        <v>2627.982</v>
      </c>
      <c r="D16" s="8">
        <v>3237.309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2</v>
      </c>
      <c r="L16" s="13">
        <v>0</v>
      </c>
      <c r="M16" s="13">
        <v>1</v>
      </c>
      <c r="N16" s="13">
        <v>-1</v>
      </c>
      <c r="O16" s="13">
        <v>0</v>
      </c>
      <c r="P16" s="13">
        <v>7.748</v>
      </c>
      <c r="Q16" s="13">
        <v>0</v>
      </c>
      <c r="R16" s="13">
        <v>0</v>
      </c>
    </row>
    <row r="17" ht="20.25" spans="1:18">
      <c r="A17" s="8" t="s">
        <v>347</v>
      </c>
      <c r="B17" s="8" t="s">
        <v>348</v>
      </c>
      <c r="C17" s="8">
        <v>7921.659</v>
      </c>
      <c r="D17" s="8">
        <v>8682.013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0</v>
      </c>
      <c r="M17" s="13">
        <v>1</v>
      </c>
      <c r="N17" s="13">
        <v>-1</v>
      </c>
      <c r="O17" s="13">
        <v>0</v>
      </c>
      <c r="P17" s="13">
        <v>4.483</v>
      </c>
      <c r="Q17" s="13">
        <v>0</v>
      </c>
      <c r="R17" s="13">
        <v>0</v>
      </c>
    </row>
    <row r="18" ht="20.25" spans="1:18">
      <c r="A18" s="8" t="s">
        <v>349</v>
      </c>
      <c r="B18" s="8" t="s">
        <v>350</v>
      </c>
      <c r="C18" s="8">
        <v>2544.073</v>
      </c>
      <c r="D18" s="8">
        <v>3003.527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4</v>
      </c>
      <c r="L18" s="13">
        <v>0</v>
      </c>
      <c r="M18" s="13">
        <v>0</v>
      </c>
      <c r="N18" s="13">
        <v>1</v>
      </c>
      <c r="O18" s="13">
        <v>0</v>
      </c>
      <c r="P18" s="13">
        <v>3.728</v>
      </c>
      <c r="Q18" s="13">
        <v>0</v>
      </c>
      <c r="R18" s="13">
        <v>0</v>
      </c>
    </row>
    <row r="19" ht="20.25" spans="1:18">
      <c r="A19" s="8" t="s">
        <v>351</v>
      </c>
      <c r="B19" s="8" t="s">
        <v>352</v>
      </c>
      <c r="C19" s="8">
        <v>967.581</v>
      </c>
      <c r="D19" s="8">
        <v>1188.864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4</v>
      </c>
      <c r="L19" s="13">
        <v>0</v>
      </c>
      <c r="M19" s="13">
        <v>0</v>
      </c>
      <c r="N19" s="13">
        <v>0</v>
      </c>
      <c r="O19" s="13">
        <v>0</v>
      </c>
      <c r="P19" s="13">
        <v>3.163</v>
      </c>
      <c r="Q19" s="13">
        <v>0</v>
      </c>
      <c r="R19" s="13">
        <v>1</v>
      </c>
    </row>
    <row r="20" ht="20.25" spans="1:18">
      <c r="A20" s="6" t="s">
        <v>353</v>
      </c>
      <c r="B20" s="6" t="s">
        <v>354</v>
      </c>
      <c r="C20" s="6">
        <v>6875.105</v>
      </c>
      <c r="D20" s="6">
        <v>8393.595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11.914</v>
      </c>
      <c r="K20" s="13">
        <v>1</v>
      </c>
      <c r="L20" s="13">
        <v>2</v>
      </c>
      <c r="M20" s="13">
        <v>0</v>
      </c>
      <c r="N20" s="13">
        <v>0</v>
      </c>
      <c r="O20" s="13">
        <v>0</v>
      </c>
      <c r="P20" s="13">
        <v>14.075</v>
      </c>
      <c r="Q20" s="13">
        <v>0</v>
      </c>
      <c r="R20" s="13">
        <v>1</v>
      </c>
    </row>
    <row r="21" ht="20.25" spans="1:18">
      <c r="A21" s="6" t="s">
        <v>355</v>
      </c>
      <c r="B21" s="6" t="s">
        <v>356</v>
      </c>
      <c r="C21" s="6">
        <v>18941.771</v>
      </c>
      <c r="D21" s="6">
        <v>21125.711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8.339</v>
      </c>
      <c r="K21" s="13">
        <v>3</v>
      </c>
      <c r="L21" s="13">
        <v>0</v>
      </c>
      <c r="M21" s="13">
        <v>0</v>
      </c>
      <c r="N21" s="13">
        <v>0</v>
      </c>
      <c r="O21" s="13">
        <v>0</v>
      </c>
      <c r="P21" s="13">
        <v>12.699</v>
      </c>
      <c r="Q21" s="13">
        <v>0</v>
      </c>
      <c r="R21" s="13">
        <v>-1</v>
      </c>
    </row>
    <row r="22" ht="20.25" spans="1:18">
      <c r="A22" s="6" t="s">
        <v>357</v>
      </c>
      <c r="B22" s="6" t="s">
        <v>358</v>
      </c>
      <c r="C22" s="6">
        <v>2936.799</v>
      </c>
      <c r="D22" s="6">
        <v>3430.902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13.7</v>
      </c>
      <c r="K22" s="13">
        <v>1</v>
      </c>
      <c r="L22" s="13">
        <v>1</v>
      </c>
      <c r="M22" s="13">
        <v>0</v>
      </c>
      <c r="N22" s="13">
        <v>0</v>
      </c>
      <c r="O22" s="13">
        <v>0</v>
      </c>
      <c r="P22" s="13">
        <v>-0.49</v>
      </c>
      <c r="Q22" s="13">
        <v>0</v>
      </c>
      <c r="R22" s="13">
        <v>0</v>
      </c>
    </row>
    <row r="23" ht="20.25" spans="1:18">
      <c r="A23" s="6" t="s">
        <v>359</v>
      </c>
      <c r="B23" s="6" t="s">
        <v>360</v>
      </c>
      <c r="C23" s="6">
        <v>70945.727</v>
      </c>
      <c r="D23" s="6">
        <v>80163.602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4.424</v>
      </c>
      <c r="K23" s="13">
        <v>2</v>
      </c>
      <c r="L23" s="13">
        <v>0</v>
      </c>
      <c r="M23" s="13">
        <v>0</v>
      </c>
      <c r="N23" s="13">
        <v>0</v>
      </c>
      <c r="O23" s="13">
        <v>0</v>
      </c>
      <c r="P23" s="13">
        <v>63.85</v>
      </c>
      <c r="Q23" s="13">
        <v>0</v>
      </c>
      <c r="R23" s="13">
        <v>-1</v>
      </c>
    </row>
    <row r="24" ht="20.25" spans="1:18">
      <c r="A24" s="6" t="s">
        <v>361</v>
      </c>
      <c r="B24" s="6" t="s">
        <v>362</v>
      </c>
      <c r="C24" s="6">
        <v>2519.371</v>
      </c>
      <c r="D24" s="6">
        <v>3182.647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19.509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0.612</v>
      </c>
      <c r="Q24" s="13">
        <v>0</v>
      </c>
      <c r="R24" s="13">
        <v>0</v>
      </c>
    </row>
    <row r="25" ht="20.25" spans="1:18">
      <c r="A25" s="6" t="s">
        <v>363</v>
      </c>
      <c r="B25" s="6" t="s">
        <v>364</v>
      </c>
      <c r="C25" s="6">
        <v>3048.902</v>
      </c>
      <c r="D25" s="6">
        <v>3876.562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13.013</v>
      </c>
      <c r="K25" s="13">
        <v>0</v>
      </c>
      <c r="L25" s="13">
        <v>1</v>
      </c>
      <c r="M25" s="13">
        <v>0</v>
      </c>
      <c r="N25" s="13">
        <v>0</v>
      </c>
      <c r="O25" s="13">
        <v>0</v>
      </c>
      <c r="P25" s="13">
        <v>5.093</v>
      </c>
      <c r="Q25" s="13">
        <v>0</v>
      </c>
      <c r="R25" s="13">
        <v>0</v>
      </c>
    </row>
    <row r="26" ht="20.25" spans="1:18">
      <c r="A26" s="6" t="s">
        <v>365</v>
      </c>
      <c r="B26" s="6" t="s">
        <v>366</v>
      </c>
      <c r="C26" s="6">
        <v>120426.625</v>
      </c>
      <c r="D26" s="6">
        <v>139312.75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5.429</v>
      </c>
      <c r="K26" s="13">
        <v>1</v>
      </c>
      <c r="L26" s="13">
        <v>0</v>
      </c>
      <c r="M26" s="13">
        <v>0</v>
      </c>
      <c r="N26" s="13">
        <v>1</v>
      </c>
      <c r="O26" s="13">
        <v>0</v>
      </c>
      <c r="P26" s="13">
        <v>-14.894</v>
      </c>
      <c r="Q26" s="13">
        <v>0</v>
      </c>
      <c r="R26" s="13">
        <v>0</v>
      </c>
    </row>
    <row r="27" ht="20.25" spans="1:18">
      <c r="A27" s="6" t="s">
        <v>367</v>
      </c>
      <c r="B27" s="6" t="s">
        <v>368</v>
      </c>
      <c r="C27" s="6">
        <v>16414.914</v>
      </c>
      <c r="D27" s="6">
        <v>18966.512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2.899</v>
      </c>
      <c r="K27" s="13">
        <v>2</v>
      </c>
      <c r="L27" s="13">
        <v>2</v>
      </c>
      <c r="M27" s="13">
        <v>0</v>
      </c>
      <c r="N27" s="13">
        <v>0</v>
      </c>
      <c r="O27" s="13">
        <v>0</v>
      </c>
      <c r="P27" s="13">
        <v>-13.842</v>
      </c>
      <c r="Q27" s="13">
        <v>0</v>
      </c>
      <c r="R27" s="13">
        <v>-1</v>
      </c>
    </row>
    <row r="28" ht="20.25" spans="1:18">
      <c r="A28" s="6" t="s">
        <v>369</v>
      </c>
      <c r="B28" s="6" t="s">
        <v>370</v>
      </c>
      <c r="C28" s="6">
        <v>2998.843</v>
      </c>
      <c r="D28" s="6">
        <v>3739.31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10.08</v>
      </c>
      <c r="K28" s="13">
        <v>0</v>
      </c>
      <c r="L28" s="13">
        <v>1</v>
      </c>
      <c r="M28" s="13">
        <v>0</v>
      </c>
      <c r="N28" s="13">
        <v>0</v>
      </c>
      <c r="O28" s="13">
        <v>0</v>
      </c>
      <c r="P28" s="13">
        <v>4.831</v>
      </c>
      <c r="Q28" s="13">
        <v>0</v>
      </c>
      <c r="R28" s="13">
        <v>0</v>
      </c>
    </row>
    <row r="29" ht="20.25" spans="1:18">
      <c r="A29" s="6" t="s">
        <v>371</v>
      </c>
      <c r="B29" s="6" t="s">
        <v>372</v>
      </c>
      <c r="C29" s="6">
        <v>15432.292</v>
      </c>
      <c r="D29" s="6">
        <v>18990.68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12.935</v>
      </c>
      <c r="K29" s="13">
        <v>3</v>
      </c>
      <c r="L29" s="13">
        <v>1</v>
      </c>
      <c r="M29" s="13">
        <v>0</v>
      </c>
      <c r="N29" s="13">
        <v>0</v>
      </c>
      <c r="O29" s="13">
        <v>0</v>
      </c>
      <c r="P29" s="13">
        <v>33.202</v>
      </c>
      <c r="Q29" s="13">
        <v>0</v>
      </c>
      <c r="R29" s="13">
        <v>0</v>
      </c>
    </row>
    <row r="30" ht="20.25" spans="1:18">
      <c r="A30" s="6" t="s">
        <v>373</v>
      </c>
      <c r="B30" s="6" t="s">
        <v>374</v>
      </c>
      <c r="C30" s="6">
        <v>240159.188</v>
      </c>
      <c r="D30" s="6">
        <v>277695.813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1.254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267.208</v>
      </c>
      <c r="Q30" s="13">
        <v>0</v>
      </c>
      <c r="R30" s="13">
        <v>0</v>
      </c>
    </row>
    <row r="31" ht="20.25" spans="1:18">
      <c r="A31" s="6" t="s">
        <v>375</v>
      </c>
      <c r="B31" s="6" t="s">
        <v>376</v>
      </c>
      <c r="C31" s="6">
        <v>5605.502</v>
      </c>
      <c r="D31" s="6">
        <v>6110.539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5.885</v>
      </c>
      <c r="K31" s="13">
        <v>2</v>
      </c>
      <c r="L31" s="13">
        <v>2</v>
      </c>
      <c r="M31" s="13">
        <v>-1</v>
      </c>
      <c r="N31" s="13">
        <v>1</v>
      </c>
      <c r="O31" s="13">
        <v>0</v>
      </c>
      <c r="P31" s="13">
        <v>-1.709</v>
      </c>
      <c r="Q31" s="13">
        <v>1</v>
      </c>
      <c r="R31" s="13">
        <v>0</v>
      </c>
    </row>
    <row r="32" ht="20.25" spans="1:18">
      <c r="A32" s="6" t="s">
        <v>377</v>
      </c>
      <c r="B32" s="6" t="s">
        <v>378</v>
      </c>
      <c r="C32" s="6">
        <v>13309.662</v>
      </c>
      <c r="D32" s="6">
        <v>14555.59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0.265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11.491</v>
      </c>
      <c r="Q32" s="13">
        <v>0</v>
      </c>
      <c r="R32" s="13">
        <v>0</v>
      </c>
    </row>
    <row r="33" ht="20.25" spans="1:18">
      <c r="A33" s="6" t="s">
        <v>379</v>
      </c>
      <c r="B33" s="6" t="s">
        <v>380</v>
      </c>
      <c r="C33" s="6">
        <v>3062.545</v>
      </c>
      <c r="D33" s="6">
        <v>3965.712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15.376</v>
      </c>
      <c r="K33" s="13">
        <v>3</v>
      </c>
      <c r="L33" s="13">
        <v>0</v>
      </c>
      <c r="M33" s="13">
        <v>0</v>
      </c>
      <c r="N33" s="13">
        <v>0</v>
      </c>
      <c r="O33" s="13">
        <v>0</v>
      </c>
      <c r="P33" s="13">
        <v>4.337</v>
      </c>
      <c r="Q33" s="13">
        <v>0</v>
      </c>
      <c r="R33" s="13">
        <v>0</v>
      </c>
    </row>
    <row r="34" ht="20.25" spans="1:18">
      <c r="A34" s="6" t="s">
        <v>381</v>
      </c>
      <c r="B34" s="6" t="s">
        <v>382</v>
      </c>
      <c r="C34" s="6">
        <v>21786.949</v>
      </c>
      <c r="D34" s="6">
        <v>25468.656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13.834</v>
      </c>
      <c r="K34" s="13">
        <v>4</v>
      </c>
      <c r="L34" s="13">
        <v>0</v>
      </c>
      <c r="M34" s="13">
        <v>-1</v>
      </c>
      <c r="N34" s="13">
        <v>1</v>
      </c>
      <c r="O34" s="13">
        <v>0</v>
      </c>
      <c r="P34" s="13">
        <v>18.127</v>
      </c>
      <c r="Q34" s="13">
        <v>0</v>
      </c>
      <c r="R34" s="13">
        <v>0</v>
      </c>
    </row>
    <row r="35" ht="20.25" spans="1:18">
      <c r="A35" s="6" t="s">
        <v>383</v>
      </c>
      <c r="B35" s="6" t="s">
        <v>384</v>
      </c>
      <c r="C35" s="6">
        <v>3467.597</v>
      </c>
      <c r="D35" s="6">
        <v>3939.915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2.541</v>
      </c>
      <c r="K35" s="13">
        <v>0</v>
      </c>
      <c r="L35" s="13">
        <v>1</v>
      </c>
      <c r="M35" s="13">
        <v>1</v>
      </c>
      <c r="N35" s="13">
        <v>-1</v>
      </c>
      <c r="O35" s="13">
        <v>0</v>
      </c>
      <c r="P35" s="13">
        <v>1.158</v>
      </c>
      <c r="Q35" s="13">
        <v>0</v>
      </c>
      <c r="R35" s="13">
        <v>0</v>
      </c>
    </row>
    <row r="36" ht="20.25" spans="1:18">
      <c r="A36" s="9" t="s">
        <v>385</v>
      </c>
      <c r="B36" s="9" t="s">
        <v>386</v>
      </c>
      <c r="C36" s="9">
        <v>177.344</v>
      </c>
      <c r="D36" s="9">
        <v>237.438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19.881</v>
      </c>
      <c r="K36" s="13">
        <v>4</v>
      </c>
      <c r="L36" s="13">
        <v>0</v>
      </c>
      <c r="M36" s="13">
        <v>0</v>
      </c>
      <c r="N36" s="13">
        <v>1</v>
      </c>
      <c r="O36" s="13">
        <v>0</v>
      </c>
      <c r="P36" s="13">
        <v>0.033</v>
      </c>
      <c r="Q36" s="13">
        <v>0</v>
      </c>
      <c r="R36" s="13">
        <v>0</v>
      </c>
    </row>
    <row r="37" ht="20.25" spans="1:18">
      <c r="A37" s="6" t="s">
        <v>387</v>
      </c>
      <c r="B37" s="6" t="s">
        <v>388</v>
      </c>
      <c r="C37" s="6">
        <v>2152.641</v>
      </c>
      <c r="D37" s="6">
        <v>2428.768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2.639</v>
      </c>
      <c r="K37" s="13">
        <v>0</v>
      </c>
      <c r="L37" s="13">
        <v>2</v>
      </c>
      <c r="M37" s="13">
        <v>0</v>
      </c>
      <c r="N37" s="13">
        <v>0</v>
      </c>
      <c r="O37" s="13">
        <v>0</v>
      </c>
      <c r="P37" s="13">
        <v>1.503</v>
      </c>
      <c r="Q37" s="13">
        <v>0</v>
      </c>
      <c r="R37" s="13">
        <v>0</v>
      </c>
    </row>
    <row r="38" ht="20.25" spans="1:18">
      <c r="A38" s="6" t="s">
        <v>389</v>
      </c>
      <c r="B38" s="6" t="s">
        <v>390</v>
      </c>
      <c r="C38" s="6">
        <v>2556.676</v>
      </c>
      <c r="D38" s="6">
        <v>2828.369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1.287</v>
      </c>
      <c r="K38" s="13">
        <v>0</v>
      </c>
      <c r="L38" s="13">
        <v>2</v>
      </c>
      <c r="M38" s="13">
        <v>0</v>
      </c>
      <c r="N38" s="13">
        <v>0</v>
      </c>
      <c r="O38" s="13">
        <v>0</v>
      </c>
      <c r="P38" s="13">
        <v>1.978</v>
      </c>
      <c r="Q38" s="13">
        <v>0</v>
      </c>
      <c r="R38" s="13">
        <v>0</v>
      </c>
    </row>
    <row r="39" ht="20.25" spans="1:18">
      <c r="A39" s="6" t="s">
        <v>391</v>
      </c>
      <c r="B39" s="6" t="s">
        <v>392</v>
      </c>
      <c r="C39" s="6">
        <v>8043.81</v>
      </c>
      <c r="D39" s="6">
        <v>9036.519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4.807</v>
      </c>
      <c r="K39" s="13">
        <v>1</v>
      </c>
      <c r="L39" s="13">
        <v>0</v>
      </c>
      <c r="M39" s="13">
        <v>0</v>
      </c>
      <c r="N39" s="13">
        <v>0</v>
      </c>
      <c r="O39" s="13">
        <v>0</v>
      </c>
      <c r="P39" s="13">
        <v>-1.309</v>
      </c>
      <c r="Q39" s="13">
        <v>0</v>
      </c>
      <c r="R39" s="13">
        <v>0</v>
      </c>
    </row>
    <row r="40" ht="20.25" spans="1:18">
      <c r="A40" s="6" t="s">
        <v>393</v>
      </c>
      <c r="B40" s="6" t="s">
        <v>394</v>
      </c>
      <c r="C40" s="6">
        <v>4324.642</v>
      </c>
      <c r="D40" s="6">
        <v>4887.753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5.802</v>
      </c>
      <c r="K40" s="13">
        <v>1</v>
      </c>
      <c r="L40" s="13">
        <v>2</v>
      </c>
      <c r="M40" s="13">
        <v>0</v>
      </c>
      <c r="N40" s="13">
        <v>0</v>
      </c>
      <c r="O40" s="13">
        <v>0</v>
      </c>
      <c r="P40" s="13">
        <v>-0.826</v>
      </c>
      <c r="Q40" s="13">
        <v>0</v>
      </c>
      <c r="R40" s="13">
        <v>0</v>
      </c>
    </row>
    <row r="41" ht="20.25" spans="1:18">
      <c r="A41" s="6" t="s">
        <v>395</v>
      </c>
      <c r="B41" s="6" t="s">
        <v>396</v>
      </c>
      <c r="C41" s="6">
        <v>1261.024</v>
      </c>
      <c r="D41" s="6">
        <v>1413.907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4.576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0.327</v>
      </c>
      <c r="Q41" s="13">
        <v>0</v>
      </c>
      <c r="R41" s="13">
        <v>0</v>
      </c>
    </row>
    <row r="42" ht="20.25" spans="1:18">
      <c r="A42" s="6" t="s">
        <v>397</v>
      </c>
      <c r="B42" s="6" t="s">
        <v>398</v>
      </c>
      <c r="C42" s="6">
        <v>661.4</v>
      </c>
      <c r="D42" s="6">
        <v>843.929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15.476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1.643</v>
      </c>
      <c r="Q42" s="13">
        <v>0</v>
      </c>
      <c r="R42" s="13">
        <v>0</v>
      </c>
    </row>
    <row r="43" ht="20.25" spans="1:18">
      <c r="A43" s="6" t="s">
        <v>399</v>
      </c>
      <c r="B43" s="6" t="s">
        <v>400</v>
      </c>
      <c r="C43" s="6">
        <v>1739.293</v>
      </c>
      <c r="D43" s="6">
        <v>2345.13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11.599</v>
      </c>
      <c r="K43" s="13">
        <v>0</v>
      </c>
      <c r="L43" s="13">
        <v>2</v>
      </c>
      <c r="M43" s="13">
        <v>0</v>
      </c>
      <c r="N43" s="13">
        <v>0</v>
      </c>
      <c r="O43" s="13">
        <v>0</v>
      </c>
      <c r="P43" s="13">
        <v>5.767</v>
      </c>
      <c r="Q43" s="13">
        <v>0</v>
      </c>
      <c r="R43" s="13">
        <v>1</v>
      </c>
    </row>
    <row r="44" ht="20.25" spans="1:18">
      <c r="A44" s="6" t="s">
        <v>401</v>
      </c>
      <c r="B44" s="6" t="s">
        <v>402</v>
      </c>
      <c r="C44" s="6">
        <v>3294.779</v>
      </c>
      <c r="D44" s="6">
        <v>3629.755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7.085</v>
      </c>
      <c r="K44" s="13">
        <v>0</v>
      </c>
      <c r="L44" s="13">
        <v>0</v>
      </c>
      <c r="M44" s="13">
        <v>0</v>
      </c>
      <c r="N44" s="13">
        <v>-1</v>
      </c>
      <c r="O44" s="13">
        <v>0</v>
      </c>
      <c r="P44" s="13">
        <v>2.333</v>
      </c>
      <c r="Q44" s="13">
        <v>0</v>
      </c>
      <c r="R44" s="13">
        <v>0</v>
      </c>
    </row>
    <row r="45" ht="20.25" spans="1:18">
      <c r="A45" s="6" t="s">
        <v>403</v>
      </c>
      <c r="B45" s="6" t="s">
        <v>404</v>
      </c>
      <c r="C45" s="6">
        <v>1192.982</v>
      </c>
      <c r="D45" s="6">
        <v>1624.963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9.862</v>
      </c>
      <c r="K45" s="13">
        <v>1</v>
      </c>
      <c r="L45" s="13">
        <v>2</v>
      </c>
      <c r="M45" s="13">
        <v>0</v>
      </c>
      <c r="N45" s="13">
        <v>0</v>
      </c>
      <c r="O45" s="13">
        <v>0</v>
      </c>
      <c r="P45" s="13">
        <v>4.536</v>
      </c>
      <c r="Q45" s="13">
        <v>0</v>
      </c>
      <c r="R45" s="13">
        <v>1</v>
      </c>
    </row>
    <row r="46" ht="20.25" spans="1:18">
      <c r="A46" s="6" t="s">
        <v>405</v>
      </c>
      <c r="B46" s="6" t="s">
        <v>406</v>
      </c>
      <c r="C46" s="6">
        <v>14943.91</v>
      </c>
      <c r="D46" s="6">
        <v>17268.482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3.619</v>
      </c>
      <c r="K46" s="13">
        <v>3</v>
      </c>
      <c r="L46" s="13">
        <v>0</v>
      </c>
      <c r="M46" s="13">
        <v>0</v>
      </c>
      <c r="N46" s="13">
        <v>0</v>
      </c>
      <c r="O46" s="13">
        <v>0</v>
      </c>
      <c r="P46" s="13">
        <v>0.057</v>
      </c>
      <c r="Q46" s="13">
        <v>0</v>
      </c>
      <c r="R46" s="13">
        <v>0</v>
      </c>
    </row>
    <row r="47" ht="20.25" spans="1:18">
      <c r="A47" s="6" t="s">
        <v>407</v>
      </c>
      <c r="B47" s="6" t="s">
        <v>408</v>
      </c>
      <c r="C47" s="6">
        <v>2749.698</v>
      </c>
      <c r="D47" s="6">
        <v>3152.73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2.111</v>
      </c>
      <c r="K47" s="13">
        <v>0</v>
      </c>
      <c r="L47" s="13">
        <v>1</v>
      </c>
      <c r="M47" s="13">
        <v>1</v>
      </c>
      <c r="N47" s="13">
        <v>-1</v>
      </c>
      <c r="O47" s="13">
        <v>0</v>
      </c>
      <c r="P47" s="13">
        <v>1.334</v>
      </c>
      <c r="Q47" s="13">
        <v>0</v>
      </c>
      <c r="R47" s="13">
        <v>0</v>
      </c>
    </row>
    <row r="48" ht="20.25" spans="1:18">
      <c r="A48" s="6" t="s">
        <v>409</v>
      </c>
      <c r="B48" s="6" t="s">
        <v>410</v>
      </c>
      <c r="C48" s="6">
        <v>4337.205</v>
      </c>
      <c r="D48" s="6">
        <v>4942.778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2.381</v>
      </c>
      <c r="K48" s="13">
        <v>1</v>
      </c>
      <c r="L48" s="13">
        <v>2</v>
      </c>
      <c r="M48" s="13">
        <v>0</v>
      </c>
      <c r="N48" s="13">
        <v>0</v>
      </c>
      <c r="O48" s="13">
        <v>0</v>
      </c>
      <c r="P48" s="13">
        <v>2.897</v>
      </c>
      <c r="Q48" s="13">
        <v>0</v>
      </c>
      <c r="R48" s="13">
        <v>0</v>
      </c>
    </row>
    <row r="49" ht="20.25" spans="1:18">
      <c r="A49" s="6" t="s">
        <v>411</v>
      </c>
      <c r="B49" s="6" t="s">
        <v>412</v>
      </c>
      <c r="C49" s="6">
        <v>7231.891</v>
      </c>
      <c r="D49" s="6">
        <v>7795.441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4.01</v>
      </c>
      <c r="K49" s="13">
        <v>1</v>
      </c>
      <c r="L49" s="13">
        <v>2</v>
      </c>
      <c r="M49" s="13">
        <v>0</v>
      </c>
      <c r="N49" s="13">
        <v>1</v>
      </c>
      <c r="O49" s="13">
        <v>0</v>
      </c>
      <c r="P49" s="13">
        <v>3.534</v>
      </c>
      <c r="Q49" s="13">
        <v>0</v>
      </c>
      <c r="R49" s="13">
        <v>0</v>
      </c>
    </row>
    <row r="50" ht="20.25" spans="1:18">
      <c r="A50" s="6" t="s">
        <v>413</v>
      </c>
      <c r="B50" s="6" t="s">
        <v>414</v>
      </c>
      <c r="C50" s="6">
        <v>5197.023</v>
      </c>
      <c r="D50" s="6">
        <v>6116.714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2.33</v>
      </c>
      <c r="K50" s="13">
        <v>0</v>
      </c>
      <c r="L50" s="13">
        <v>2</v>
      </c>
      <c r="M50" s="13">
        <v>0</v>
      </c>
      <c r="N50" s="13">
        <v>0</v>
      </c>
      <c r="O50" s="13">
        <v>0</v>
      </c>
      <c r="P50" s="13">
        <v>5.426</v>
      </c>
      <c r="Q50" s="13">
        <v>0</v>
      </c>
      <c r="R50" s="13">
        <v>0</v>
      </c>
    </row>
    <row r="51" ht="20.25" spans="1:18">
      <c r="A51" s="6" t="s">
        <v>415</v>
      </c>
      <c r="B51" s="6" t="s">
        <v>416</v>
      </c>
      <c r="C51" s="6">
        <v>7257.418</v>
      </c>
      <c r="D51" s="6">
        <v>8485.367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10.645</v>
      </c>
      <c r="K51" s="13">
        <v>0</v>
      </c>
      <c r="L51" s="13">
        <v>2</v>
      </c>
      <c r="M51" s="13">
        <v>1</v>
      </c>
      <c r="N51" s="13">
        <v>-1</v>
      </c>
      <c r="O51" s="13">
        <v>0</v>
      </c>
      <c r="P51" s="13">
        <v>6.635</v>
      </c>
      <c r="Q51" s="13">
        <v>0</v>
      </c>
      <c r="R51" s="13">
        <v>0</v>
      </c>
    </row>
    <row r="52" ht="20.25" spans="1:18">
      <c r="A52" s="6" t="s">
        <v>417</v>
      </c>
      <c r="B52" s="6" t="s">
        <v>418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5.73</v>
      </c>
      <c r="Q52" s="13">
        <v>0</v>
      </c>
      <c r="R52" s="13">
        <v>0</v>
      </c>
    </row>
    <row r="53" ht="20.25" spans="1:18">
      <c r="A53" s="6" t="s">
        <v>419</v>
      </c>
      <c r="B53" s="6" t="s">
        <v>420</v>
      </c>
      <c r="C53" s="6">
        <v>13202.909</v>
      </c>
      <c r="D53" s="6">
        <v>14806.946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5.491</v>
      </c>
      <c r="K53" s="13">
        <v>0</v>
      </c>
      <c r="L53" s="13">
        <v>1</v>
      </c>
      <c r="M53" s="13">
        <v>0</v>
      </c>
      <c r="N53" s="13">
        <v>0</v>
      </c>
      <c r="O53" s="13">
        <v>0</v>
      </c>
      <c r="P53" s="13">
        <v>4.631</v>
      </c>
      <c r="Q53" s="13">
        <v>0</v>
      </c>
      <c r="R53" s="13">
        <v>0</v>
      </c>
    </row>
    <row r="54" ht="20.25" spans="1:18">
      <c r="A54" s="6" t="s">
        <v>421</v>
      </c>
      <c r="B54" s="6" t="s">
        <v>422</v>
      </c>
      <c r="C54" s="6">
        <v>9168.727</v>
      </c>
      <c r="D54" s="6">
        <v>11204.911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3.69</v>
      </c>
      <c r="K54" s="13">
        <v>0</v>
      </c>
      <c r="L54" s="13">
        <v>0</v>
      </c>
      <c r="M54" s="13">
        <v>1</v>
      </c>
      <c r="N54" s="13">
        <v>-1</v>
      </c>
      <c r="O54" s="13">
        <v>0</v>
      </c>
      <c r="P54" s="13">
        <v>0.993</v>
      </c>
      <c r="Q54" s="13">
        <v>0</v>
      </c>
      <c r="R54" s="13">
        <v>0</v>
      </c>
    </row>
    <row r="55" ht="20.25" spans="1:18">
      <c r="A55" s="6" t="s">
        <v>423</v>
      </c>
      <c r="B55" s="6" t="s">
        <v>424</v>
      </c>
      <c r="C55" s="6">
        <v>19064.607</v>
      </c>
      <c r="D55" s="6">
        <v>21231.918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3.592</v>
      </c>
      <c r="K55" s="13">
        <v>0</v>
      </c>
      <c r="L55" s="13">
        <v>2</v>
      </c>
      <c r="M55" s="13">
        <v>0</v>
      </c>
      <c r="N55" s="13">
        <v>0</v>
      </c>
      <c r="O55" s="13">
        <v>0</v>
      </c>
      <c r="P55" s="13">
        <v>18.107</v>
      </c>
      <c r="Q55" s="13">
        <v>0</v>
      </c>
      <c r="R55" s="13">
        <v>0</v>
      </c>
    </row>
    <row r="56" ht="20.25" spans="1:18">
      <c r="A56" s="6" t="s">
        <v>425</v>
      </c>
      <c r="B56" s="6" t="s">
        <v>426</v>
      </c>
      <c r="C56" s="6">
        <v>1028.418</v>
      </c>
      <c r="D56" s="6">
        <v>1519.988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19.403</v>
      </c>
      <c r="K56" s="13">
        <v>0</v>
      </c>
      <c r="L56" s="13">
        <v>1</v>
      </c>
      <c r="M56" s="13">
        <v>0</v>
      </c>
      <c r="N56" s="13">
        <v>0</v>
      </c>
      <c r="O56" s="13">
        <v>0</v>
      </c>
      <c r="P56" s="13">
        <v>3.65</v>
      </c>
      <c r="Q56" s="13">
        <v>0</v>
      </c>
      <c r="R56" s="13">
        <v>0</v>
      </c>
    </row>
    <row r="57" ht="20.25" spans="1:18">
      <c r="A57" s="6" t="s">
        <v>427</v>
      </c>
      <c r="B57" s="6" t="s">
        <v>428</v>
      </c>
      <c r="C57" s="6">
        <v>2395.6</v>
      </c>
      <c r="D57" s="6">
        <v>3103.491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13.14</v>
      </c>
      <c r="K57" s="13">
        <v>2</v>
      </c>
      <c r="L57" s="13">
        <v>0</v>
      </c>
      <c r="M57" s="13">
        <v>1</v>
      </c>
      <c r="N57" s="13">
        <v>-1</v>
      </c>
      <c r="O57" s="13">
        <v>0</v>
      </c>
      <c r="P57" s="13">
        <v>1.476</v>
      </c>
      <c r="Q57" s="13">
        <v>0</v>
      </c>
      <c r="R57" s="13">
        <v>0</v>
      </c>
    </row>
    <row r="58" ht="20.25" spans="1:18">
      <c r="A58" s="6" t="s">
        <v>429</v>
      </c>
      <c r="B58" s="6" t="s">
        <v>430</v>
      </c>
      <c r="C58" s="6">
        <v>2308.091</v>
      </c>
      <c r="D58" s="6">
        <v>2629.263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10.678</v>
      </c>
      <c r="K58" s="13">
        <v>3</v>
      </c>
      <c r="L58" s="13">
        <v>1</v>
      </c>
      <c r="M58" s="13">
        <v>-1</v>
      </c>
      <c r="N58" s="13">
        <v>1</v>
      </c>
      <c r="O58" s="13">
        <v>0</v>
      </c>
      <c r="P58" s="13">
        <v>-0.01</v>
      </c>
      <c r="Q58" s="13">
        <v>0</v>
      </c>
      <c r="R58" s="13">
        <v>0</v>
      </c>
    </row>
    <row r="59" ht="20.25" spans="1:18">
      <c r="A59" s="6" t="s">
        <v>431</v>
      </c>
      <c r="B59" s="6" t="s">
        <v>432</v>
      </c>
      <c r="C59" s="6">
        <v>7945.836</v>
      </c>
      <c r="D59" s="6">
        <v>9624.313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13.726</v>
      </c>
      <c r="K59" s="13">
        <v>1</v>
      </c>
      <c r="L59" s="13">
        <v>1</v>
      </c>
      <c r="M59" s="13">
        <v>1</v>
      </c>
      <c r="N59" s="13">
        <v>-1</v>
      </c>
      <c r="O59" s="13">
        <v>0</v>
      </c>
      <c r="P59" s="13">
        <v>3.855</v>
      </c>
      <c r="Q59" s="13">
        <v>0</v>
      </c>
      <c r="R59" s="13">
        <v>0</v>
      </c>
    </row>
    <row r="60" ht="20.25" spans="1:18">
      <c r="A60" s="6" t="s">
        <v>433</v>
      </c>
      <c r="B60" s="6" t="s">
        <v>434</v>
      </c>
      <c r="C60" s="6">
        <v>6423.375</v>
      </c>
      <c r="D60" s="6">
        <v>7513.362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7.364</v>
      </c>
      <c r="K60" s="13">
        <v>1</v>
      </c>
      <c r="L60" s="13">
        <v>1</v>
      </c>
      <c r="M60" s="13">
        <v>0</v>
      </c>
      <c r="N60" s="13">
        <v>0</v>
      </c>
      <c r="O60" s="13">
        <v>0</v>
      </c>
      <c r="P60" s="13">
        <v>-4.608</v>
      </c>
      <c r="Q60" s="13">
        <v>0</v>
      </c>
      <c r="R60" s="13">
        <v>-1</v>
      </c>
    </row>
    <row r="61" ht="20.25" spans="1:18">
      <c r="A61" s="6" t="s">
        <v>435</v>
      </c>
      <c r="B61" s="6" t="s">
        <v>436</v>
      </c>
      <c r="C61" s="6">
        <v>2321.309</v>
      </c>
      <c r="D61" s="6">
        <v>2813.855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17.096</v>
      </c>
      <c r="K61" s="13">
        <v>4</v>
      </c>
      <c r="L61" s="13">
        <v>0</v>
      </c>
      <c r="M61" s="13">
        <v>0</v>
      </c>
      <c r="N61" s="13">
        <v>0</v>
      </c>
      <c r="O61" s="13">
        <v>0</v>
      </c>
      <c r="P61" s="13">
        <v>-32.71</v>
      </c>
      <c r="Q61" s="13">
        <v>0</v>
      </c>
      <c r="R61" s="13">
        <v>0</v>
      </c>
    </row>
    <row r="62" ht="20.25" spans="1:18">
      <c r="A62" s="6" t="s">
        <v>437</v>
      </c>
      <c r="B62" s="6" t="s">
        <v>438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13">
        <v>0</v>
      </c>
      <c r="L62" s="13">
        <v>1</v>
      </c>
      <c r="M62" s="13">
        <v>0</v>
      </c>
      <c r="N62" s="13">
        <v>0</v>
      </c>
      <c r="O62" s="13">
        <v>0</v>
      </c>
      <c r="P62" s="13">
        <v>0.981</v>
      </c>
      <c r="Q62" s="13">
        <v>0</v>
      </c>
      <c r="R62" s="13">
        <v>-1</v>
      </c>
    </row>
    <row r="63" ht="20.25" spans="1:18">
      <c r="A63" s="6" t="s">
        <v>439</v>
      </c>
      <c r="B63" s="6" t="s">
        <v>440</v>
      </c>
      <c r="C63" s="6">
        <v>6677.491</v>
      </c>
      <c r="D63" s="6">
        <v>8431.97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2.717</v>
      </c>
      <c r="K63" s="13">
        <v>0</v>
      </c>
      <c r="L63" s="13">
        <v>2</v>
      </c>
      <c r="M63" s="13">
        <v>0</v>
      </c>
      <c r="N63" s="13">
        <v>0</v>
      </c>
      <c r="O63" s="13">
        <v>0</v>
      </c>
      <c r="P63" s="13">
        <v>11.139</v>
      </c>
      <c r="Q63" s="13">
        <v>0</v>
      </c>
      <c r="R63" s="13">
        <v>0</v>
      </c>
    </row>
    <row r="64" ht="20.25" spans="1:18">
      <c r="A64" s="6" t="s">
        <v>441</v>
      </c>
      <c r="B64" s="6" t="s">
        <v>442</v>
      </c>
      <c r="C64" s="6">
        <v>2126.055</v>
      </c>
      <c r="D64" s="6">
        <v>2679.075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7.119</v>
      </c>
      <c r="K64" s="13">
        <v>0</v>
      </c>
      <c r="L64" s="13">
        <v>1</v>
      </c>
      <c r="M64" s="13">
        <v>1</v>
      </c>
      <c r="N64" s="13">
        <v>-1</v>
      </c>
      <c r="O64" s="13">
        <v>0</v>
      </c>
      <c r="P64" s="13">
        <v>-3.13</v>
      </c>
      <c r="Q64" s="13">
        <v>0</v>
      </c>
      <c r="R64" s="13">
        <v>0</v>
      </c>
    </row>
    <row r="65" ht="20.25" spans="1:18">
      <c r="A65" s="6" t="s">
        <v>443</v>
      </c>
      <c r="B65" s="6" t="s">
        <v>444</v>
      </c>
      <c r="C65" s="6">
        <v>1340.382</v>
      </c>
      <c r="D65" s="6">
        <v>1970.941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10.879</v>
      </c>
      <c r="K65" s="13">
        <v>0</v>
      </c>
      <c r="L65" s="13">
        <v>2</v>
      </c>
      <c r="M65" s="13">
        <v>0</v>
      </c>
      <c r="N65" s="13">
        <v>0</v>
      </c>
      <c r="O65" s="13">
        <v>0</v>
      </c>
      <c r="P65" s="13">
        <v>3.56</v>
      </c>
      <c r="Q65" s="13">
        <v>0</v>
      </c>
      <c r="R65" s="13">
        <v>1</v>
      </c>
    </row>
    <row r="66" ht="20.25" spans="1:18">
      <c r="A66" s="6" t="s">
        <v>445</v>
      </c>
      <c r="B66" s="6" t="s">
        <v>446</v>
      </c>
      <c r="C66" s="6">
        <v>6052.943</v>
      </c>
      <c r="D66" s="6">
        <v>7154.026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6.039</v>
      </c>
      <c r="K66" s="13">
        <v>1</v>
      </c>
      <c r="L66" s="13">
        <v>0</v>
      </c>
      <c r="M66" s="13">
        <v>0</v>
      </c>
      <c r="N66" s="13">
        <v>0</v>
      </c>
      <c r="O66" s="13">
        <v>0</v>
      </c>
      <c r="P66" s="13">
        <v>9.838</v>
      </c>
      <c r="Q66" s="13">
        <v>0</v>
      </c>
      <c r="R66" s="13">
        <v>1</v>
      </c>
    </row>
    <row r="67" ht="20.25" spans="1:18">
      <c r="A67" s="6" t="s">
        <v>447</v>
      </c>
      <c r="B67" s="6" t="s">
        <v>448</v>
      </c>
      <c r="C67" s="6">
        <v>2276.392</v>
      </c>
      <c r="D67" s="6">
        <v>2793.166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14.066</v>
      </c>
      <c r="K67" s="13">
        <v>1</v>
      </c>
      <c r="L67" s="13">
        <v>2</v>
      </c>
      <c r="M67" s="13">
        <v>0</v>
      </c>
      <c r="N67" s="13">
        <v>0</v>
      </c>
      <c r="O67" s="13">
        <v>0</v>
      </c>
      <c r="P67" s="13">
        <v>2.324</v>
      </c>
      <c r="Q67" s="13">
        <v>0</v>
      </c>
      <c r="R67" s="13">
        <v>1</v>
      </c>
    </row>
    <row r="68" ht="20.25" spans="1:18">
      <c r="A68" s="6" t="s">
        <v>449</v>
      </c>
      <c r="B68" s="6" t="s">
        <v>450</v>
      </c>
      <c r="C68" s="6">
        <v>5942.8</v>
      </c>
      <c r="D68" s="6">
        <v>7430.364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6.087</v>
      </c>
      <c r="K68" s="13">
        <v>1</v>
      </c>
      <c r="L68" s="13">
        <v>0</v>
      </c>
      <c r="M68" s="13">
        <v>0</v>
      </c>
      <c r="N68" s="13">
        <v>0</v>
      </c>
      <c r="O68" s="13">
        <v>0</v>
      </c>
      <c r="P68" s="13">
        <v>6.717</v>
      </c>
      <c r="Q68" s="13">
        <v>0</v>
      </c>
      <c r="R68" s="13">
        <v>0</v>
      </c>
    </row>
    <row r="69" ht="20.25" spans="1:18">
      <c r="A69" s="6" t="s">
        <v>451</v>
      </c>
      <c r="B69" s="6" t="s">
        <v>452</v>
      </c>
      <c r="C69" s="6">
        <v>5510.545</v>
      </c>
      <c r="D69" s="6">
        <v>5995.447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7.448</v>
      </c>
      <c r="K69" s="13">
        <v>4</v>
      </c>
      <c r="L69" s="13">
        <v>2</v>
      </c>
      <c r="M69" s="13">
        <v>0</v>
      </c>
      <c r="N69" s="13">
        <v>1</v>
      </c>
      <c r="O69" s="13">
        <v>0</v>
      </c>
      <c r="P69" s="13">
        <v>4.537</v>
      </c>
      <c r="Q69" s="13">
        <v>0</v>
      </c>
      <c r="R69" s="13">
        <v>0</v>
      </c>
    </row>
    <row r="70" ht="20.25" spans="1:18">
      <c r="A70" s="6" t="s">
        <v>453</v>
      </c>
      <c r="B70" s="6" t="s">
        <v>454</v>
      </c>
      <c r="C70" s="6">
        <v>4703.891</v>
      </c>
      <c r="D70" s="6">
        <v>5861.706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3.806</v>
      </c>
      <c r="K70" s="13">
        <v>0</v>
      </c>
      <c r="L70" s="13">
        <v>2</v>
      </c>
      <c r="M70" s="13">
        <v>0</v>
      </c>
      <c r="N70" s="13">
        <v>0</v>
      </c>
      <c r="O70" s="13">
        <v>0</v>
      </c>
      <c r="P70" s="13">
        <v>2.839</v>
      </c>
      <c r="Q70" s="13">
        <v>0</v>
      </c>
      <c r="R70" s="13">
        <v>0</v>
      </c>
    </row>
    <row r="71" ht="20.25" spans="1:18">
      <c r="A71" s="6" t="s">
        <v>455</v>
      </c>
      <c r="B71" s="6" t="s">
        <v>456</v>
      </c>
      <c r="C71" s="6">
        <v>1745.364</v>
      </c>
      <c r="D71" s="6">
        <v>2000.694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3.143</v>
      </c>
      <c r="K71" s="13">
        <v>1</v>
      </c>
      <c r="L71" s="13">
        <v>0</v>
      </c>
      <c r="M71" s="13">
        <v>0</v>
      </c>
      <c r="N71" s="13">
        <v>0</v>
      </c>
      <c r="O71" s="13">
        <v>0</v>
      </c>
      <c r="P71" s="13">
        <v>0.397</v>
      </c>
      <c r="Q71" s="13">
        <v>0</v>
      </c>
      <c r="R71" s="13">
        <v>0</v>
      </c>
    </row>
    <row r="72" ht="20.25" spans="1:18">
      <c r="A72" s="6" t="s">
        <v>457</v>
      </c>
      <c r="B72" s="6" t="s">
        <v>458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6" t="s">
        <v>459</v>
      </c>
      <c r="B73" s="6" t="s">
        <v>460</v>
      </c>
      <c r="C73" s="6">
        <v>3152.089</v>
      </c>
      <c r="D73" s="6">
        <v>4139.835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20.984</v>
      </c>
      <c r="K73" s="13">
        <v>3</v>
      </c>
      <c r="L73" s="13">
        <v>0</v>
      </c>
      <c r="M73" s="13">
        <v>0</v>
      </c>
      <c r="N73" s="13">
        <v>0</v>
      </c>
      <c r="O73" s="13">
        <v>0</v>
      </c>
      <c r="P73" s="13">
        <v>-0.282</v>
      </c>
      <c r="Q73" s="13">
        <v>0</v>
      </c>
      <c r="R73" s="13">
        <v>0</v>
      </c>
    </row>
    <row r="74" ht="20.25" spans="1:18">
      <c r="A74" s="6" t="s">
        <v>461</v>
      </c>
      <c r="B74" s="6" t="s">
        <v>462</v>
      </c>
      <c r="C74" s="6">
        <v>2207.032</v>
      </c>
      <c r="D74" s="6">
        <v>2857.984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17.881</v>
      </c>
      <c r="K74" s="13">
        <v>1</v>
      </c>
      <c r="L74" s="13">
        <v>0</v>
      </c>
      <c r="M74" s="13">
        <v>0</v>
      </c>
      <c r="N74" s="13">
        <v>0</v>
      </c>
      <c r="O74" s="13">
        <v>0</v>
      </c>
      <c r="P74" s="13">
        <v>-0.142</v>
      </c>
      <c r="Q74" s="13">
        <v>0</v>
      </c>
      <c r="R74" s="13">
        <v>0</v>
      </c>
    </row>
    <row r="75" ht="20.25" spans="1:18">
      <c r="A75" s="6" t="s">
        <v>463</v>
      </c>
      <c r="B75" s="6" t="s">
        <v>464</v>
      </c>
      <c r="C75" s="6">
        <v>104.721</v>
      </c>
      <c r="D75" s="6">
        <v>106.997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2.002</v>
      </c>
      <c r="K75" s="13">
        <v>4</v>
      </c>
      <c r="L75" s="13">
        <v>0</v>
      </c>
      <c r="M75" s="13">
        <v>-1</v>
      </c>
      <c r="N75" s="13">
        <v>0</v>
      </c>
      <c r="O75" s="13">
        <v>0</v>
      </c>
      <c r="P75" s="13">
        <v>0.003</v>
      </c>
      <c r="Q75" s="13">
        <v>0</v>
      </c>
      <c r="R75" s="13">
        <v>0</v>
      </c>
    </row>
    <row r="76" ht="20.25" spans="1:18">
      <c r="A76" s="6" t="s">
        <v>465</v>
      </c>
      <c r="B76" s="6" t="s">
        <v>466</v>
      </c>
      <c r="C76" s="6">
        <v>108.028</v>
      </c>
      <c r="D76" s="6">
        <v>115.242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4.332</v>
      </c>
      <c r="K76" s="13">
        <v>3</v>
      </c>
      <c r="L76" s="13">
        <v>0</v>
      </c>
      <c r="M76" s="13">
        <v>0</v>
      </c>
      <c r="N76" s="13">
        <v>0</v>
      </c>
      <c r="O76" s="13">
        <v>0</v>
      </c>
      <c r="P76" s="13">
        <v>0.052</v>
      </c>
      <c r="Q76" s="13">
        <v>0</v>
      </c>
      <c r="R76" s="13">
        <v>0</v>
      </c>
    </row>
    <row r="77" ht="20.25" spans="1:18">
      <c r="A77" s="9" t="s">
        <v>467</v>
      </c>
      <c r="B77" s="9" t="s">
        <v>468</v>
      </c>
      <c r="C77" s="9">
        <v>63212.473</v>
      </c>
      <c r="D77" s="9">
        <v>71697.375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3.595</v>
      </c>
      <c r="K77" s="13">
        <v>1</v>
      </c>
      <c r="L77" s="13">
        <v>0</v>
      </c>
      <c r="M77" s="13">
        <v>0</v>
      </c>
      <c r="N77" s="13">
        <v>0</v>
      </c>
      <c r="O77" s="13">
        <v>0</v>
      </c>
      <c r="P77" s="13">
        <v>63.492</v>
      </c>
      <c r="Q77" s="13">
        <v>0</v>
      </c>
      <c r="R77" s="13">
        <v>-1</v>
      </c>
    </row>
    <row r="78" ht="20.25" spans="1:18">
      <c r="A78" s="9" t="s">
        <v>469</v>
      </c>
      <c r="B78" s="9" t="s">
        <v>470</v>
      </c>
      <c r="C78" s="9">
        <v>1463.155</v>
      </c>
      <c r="D78" s="9">
        <v>3423.801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55.58</v>
      </c>
      <c r="K78" s="13">
        <v>4</v>
      </c>
      <c r="L78" s="13">
        <v>0</v>
      </c>
      <c r="M78" s="13">
        <v>0</v>
      </c>
      <c r="N78" s="13">
        <v>0</v>
      </c>
      <c r="O78" s="13">
        <v>0</v>
      </c>
      <c r="P78" s="13">
        <v>-13.379</v>
      </c>
      <c r="Q78" s="13">
        <v>0</v>
      </c>
      <c r="R78" s="13">
        <v>0</v>
      </c>
    </row>
    <row r="79" ht="20.25" spans="1:18">
      <c r="A79" s="9" t="s">
        <v>471</v>
      </c>
      <c r="B79" s="9" t="s">
        <v>472</v>
      </c>
      <c r="C79" s="9">
        <v>3540.179</v>
      </c>
      <c r="D79" s="9">
        <v>4128.403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11.073</v>
      </c>
      <c r="K79" s="13">
        <v>0</v>
      </c>
      <c r="L79" s="13">
        <v>2</v>
      </c>
      <c r="M79" s="13">
        <v>0</v>
      </c>
      <c r="N79" s="13">
        <v>0</v>
      </c>
      <c r="O79" s="13">
        <v>0</v>
      </c>
      <c r="P79" s="13">
        <v>0.099</v>
      </c>
      <c r="Q79" s="13">
        <v>0</v>
      </c>
      <c r="R79" s="13">
        <v>0</v>
      </c>
    </row>
    <row r="80" ht="20.25" spans="1:18">
      <c r="A80" s="9" t="s">
        <v>473</v>
      </c>
      <c r="B80" s="9" t="s">
        <v>474</v>
      </c>
      <c r="C80" s="9">
        <v>12308.667</v>
      </c>
      <c r="D80" s="9">
        <v>14858.664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13.074</v>
      </c>
      <c r="K80" s="13">
        <v>0</v>
      </c>
      <c r="L80" s="13">
        <v>1</v>
      </c>
      <c r="M80" s="13">
        <v>0</v>
      </c>
      <c r="N80" s="13">
        <v>0</v>
      </c>
      <c r="O80" s="13">
        <v>0</v>
      </c>
      <c r="P80" s="13">
        <v>31.41</v>
      </c>
      <c r="Q80" s="13">
        <v>0</v>
      </c>
      <c r="R80" s="13">
        <v>0</v>
      </c>
    </row>
    <row r="81" ht="20.25" spans="1:18">
      <c r="A81" s="9" t="s">
        <v>475</v>
      </c>
      <c r="B81" s="9" t="s">
        <v>476</v>
      </c>
      <c r="C81" s="9">
        <v>490.87</v>
      </c>
      <c r="D81" s="9">
        <v>603.812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8.334</v>
      </c>
      <c r="K81" s="13">
        <v>1</v>
      </c>
      <c r="L81" s="13">
        <v>2</v>
      </c>
      <c r="M81" s="13">
        <v>0</v>
      </c>
      <c r="N81" s="13">
        <v>0</v>
      </c>
      <c r="O81" s="13">
        <v>0</v>
      </c>
      <c r="P81" s="13">
        <v>0.173</v>
      </c>
      <c r="Q81" s="13">
        <v>0</v>
      </c>
      <c r="R81" s="13">
        <v>0</v>
      </c>
    </row>
    <row r="82" ht="20.25" spans="1:18">
      <c r="A82" s="9" t="s">
        <v>477</v>
      </c>
      <c r="B82" s="9" t="s">
        <v>478</v>
      </c>
      <c r="C82" s="9">
        <v>72537.414</v>
      </c>
      <c r="D82" s="9">
        <v>95424.867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11.486</v>
      </c>
      <c r="K82" s="13">
        <v>1</v>
      </c>
      <c r="L82" s="13">
        <v>2</v>
      </c>
      <c r="M82" s="13">
        <v>0</v>
      </c>
      <c r="N82" s="13">
        <v>0</v>
      </c>
      <c r="O82" s="13">
        <v>0</v>
      </c>
      <c r="P82" s="13">
        <v>-219.375</v>
      </c>
      <c r="Q82" s="13">
        <v>1</v>
      </c>
      <c r="R82" s="13">
        <v>0</v>
      </c>
    </row>
    <row r="83" ht="20.25" spans="1:18">
      <c r="A83" s="15" t="s">
        <v>479</v>
      </c>
      <c r="B83" s="15" t="s">
        <v>480</v>
      </c>
      <c r="C83" s="15">
        <v>12180.5</v>
      </c>
      <c r="D83" s="15">
        <v>14632.509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2.007</v>
      </c>
      <c r="K83" s="13">
        <v>0</v>
      </c>
      <c r="L83" s="13">
        <v>2</v>
      </c>
      <c r="M83" s="13">
        <v>0</v>
      </c>
      <c r="N83" s="13">
        <v>0</v>
      </c>
      <c r="O83" s="13">
        <v>0</v>
      </c>
      <c r="P83" s="13">
        <v>9.616</v>
      </c>
      <c r="Q83" s="13">
        <v>0</v>
      </c>
      <c r="R83" s="13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2024-11-21T13:58:42Z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0CC9DDF5B2DA47DA9F868B78BBA42A0B_13</vt:lpwstr>
  </property>
  <property fmtid="{D5CDD505-2E9C-101B-9397-08002B2CF9AE}" pid="3" name="KSOProductBuildVer">
    <vt:lpwstr>2052-12.1.0.15712</vt:lpwstr>
  </property>
</Properties>
</file>