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<sst xmlns="http://schemas.openxmlformats.org/spreadsheetml/2006/main" count="562" uniqueCount="528">
  <si>
    <t>京沪深强转弱</t>
  </si>
  <si>
    <t>京沪深弱转强</t>
  </si>
  <si>
    <t>代码</t>
  </si>
  <si>
    <t>简称</t>
  </si>
  <si>
    <t>总市值</t>
  </si>
  <si>
    <t>全指能源</t>
  </si>
  <si>
    <t>39504.15亿</t>
  </si>
  <si>
    <t>中小综指</t>
  </si>
  <si>
    <t>114040.68亿</t>
  </si>
  <si>
    <t>铜缆高速连接</t>
  </si>
  <si>
    <t>5570.40亿</t>
  </si>
  <si>
    <t>绩优股</t>
  </si>
  <si>
    <t>87827.75亿</t>
  </si>
  <si>
    <t>融资增加</t>
  </si>
  <si>
    <t>3568.77亿</t>
  </si>
  <si>
    <t>全指医药</t>
  </si>
  <si>
    <t>41564.31亿</t>
  </si>
  <si>
    <t>日用化工</t>
  </si>
  <si>
    <t>1614.89亿</t>
  </si>
  <si>
    <t>医药</t>
  </si>
  <si>
    <t>39184.95亿</t>
  </si>
  <si>
    <t>农业主题</t>
  </si>
  <si>
    <t>--</t>
  </si>
  <si>
    <t>酿酒</t>
  </si>
  <si>
    <t>37752.22亿</t>
  </si>
  <si>
    <t>深次新股</t>
  </si>
  <si>
    <t>电力</t>
  </si>
  <si>
    <t>28585.70亿</t>
  </si>
  <si>
    <t>配股预案</t>
  </si>
  <si>
    <t>医疗保健</t>
  </si>
  <si>
    <t>20065.04亿</t>
  </si>
  <si>
    <t>户数增加</t>
  </si>
  <si>
    <t>18881.34亿</t>
  </si>
  <si>
    <t>煤炭</t>
  </si>
  <si>
    <t>15672.58亿</t>
  </si>
  <si>
    <t>保险新进</t>
  </si>
  <si>
    <t>14261.92亿</t>
  </si>
  <si>
    <t>即将解禁</t>
  </si>
  <si>
    <t>11362.25亿</t>
  </si>
  <si>
    <t>农林牧渔</t>
  </si>
  <si>
    <t>10723.97亿</t>
  </si>
  <si>
    <t>车路云</t>
  </si>
  <si>
    <t>10618.95亿</t>
  </si>
  <si>
    <t>钢铁</t>
  </si>
  <si>
    <t>8458.91亿</t>
  </si>
  <si>
    <t>股东增持</t>
  </si>
  <si>
    <t>8055.61亿</t>
  </si>
  <si>
    <t>纺织服饰</t>
  </si>
  <si>
    <t>5739.10亿</t>
  </si>
  <si>
    <t>鸡肉</t>
  </si>
  <si>
    <t>3163.59亿</t>
  </si>
  <si>
    <t>近端次新</t>
  </si>
  <si>
    <t>2609.52亿</t>
  </si>
  <si>
    <t>商贸代理</t>
  </si>
  <si>
    <t>1141.59亿</t>
  </si>
  <si>
    <t>次新预增</t>
  </si>
  <si>
    <t>187.45亿</t>
  </si>
  <si>
    <t>近期弱势</t>
  </si>
  <si>
    <t>业绩预降</t>
  </si>
  <si>
    <t>绿色电力</t>
  </si>
  <si>
    <t>中盘价值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</si>
  <si>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</si>
  <si>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</si>
  <si>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</si>
  <si>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</si>
  <si>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</si>
  <si>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</si>
  <si>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</si>
  <si>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</si>
  <si>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</si>
  <si>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</si>
  <si>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</si>
  <si>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</si>
  <si>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</si>
  <si>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</si>
  <si>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</si>
  <si>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</si>
  <si>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</si>
  <si>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</si>
  <si>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</si>
  <si>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</si>
  <si>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</si>
  <si>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Ｂ股指数</t>
  </si>
  <si>
    <t>商业指数</t>
  </si>
  <si>
    <t>基金指数</t>
  </si>
  <si>
    <t>国债指数</t>
  </si>
  <si>
    <t>企债指数</t>
  </si>
  <si>
    <t>180金融</t>
  </si>
  <si>
    <t>中型综指</t>
  </si>
  <si>
    <t>沪公司债</t>
  </si>
  <si>
    <t>上证金融</t>
  </si>
  <si>
    <t>上证信息</t>
  </si>
  <si>
    <t>上证电信</t>
  </si>
  <si>
    <t>上证中盘</t>
  </si>
  <si>
    <t>上证小盘</t>
  </si>
  <si>
    <t>上证中小</t>
  </si>
  <si>
    <t>上证民企</t>
  </si>
  <si>
    <t>180等权</t>
  </si>
  <si>
    <t>沪企债30</t>
  </si>
  <si>
    <t>上证沪企</t>
  </si>
  <si>
    <t>上证新兴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</si>
  <si>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</si>
  <si>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</si>
  <si>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</si>
  <si>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</si>
  <si>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</si>
  <si>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</si>
  <si>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</si>
  <si>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</si>
  <si>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</si>
  <si>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上证F300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</si>
  <si>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</si>
  <si>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</si>
  <si>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</si>
  <si>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</si>
  <si>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</si>
  <si>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</si>
  <si>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</si>
  <si>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</si>
  <si>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</si>
  <si>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</si>
  <si>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</si>
  <si>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沪中国造</t>
  </si>
  <si>
    <t>沪互联+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</si>
  <si>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</si>
  <si>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</si>
  <si>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</si>
  <si>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</si>
  <si>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</si>
  <si>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</si>
  <si>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</si>
  <si>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</si>
  <si>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科创100</t>
  </si>
  <si>
    <t>科创200</t>
  </si>
  <si>
    <t>300高贝</t>
  </si>
  <si>
    <t>300非银</t>
  </si>
  <si>
    <t>中证1000</t>
  </si>
  <si>
    <t>500工业</t>
  </si>
  <si>
    <t>500信息</t>
  </si>
  <si>
    <t>上海国企</t>
  </si>
  <si>
    <t>新兴综指</t>
  </si>
  <si>
    <t>中证流通</t>
  </si>
  <si>
    <t>中证200</t>
  </si>
  <si>
    <t>中证500</t>
  </si>
  <si>
    <t>中证700</t>
  </si>
  <si>
    <t>300金融</t>
  </si>
  <si>
    <t>300信息</t>
  </si>
  <si>
    <t>公司债指</t>
  </si>
  <si>
    <t>中证金融</t>
  </si>
  <si>
    <t>中证信息</t>
  </si>
  <si>
    <t>800通信</t>
  </si>
  <si>
    <t>新能源</t>
  </si>
  <si>
    <t>中证新兴</t>
  </si>
  <si>
    <t>基本400</t>
  </si>
  <si>
    <t>等权90</t>
  </si>
  <si>
    <t>800金融</t>
  </si>
  <si>
    <t>500等权</t>
  </si>
  <si>
    <t>中证全指</t>
  </si>
  <si>
    <t>全指工业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</si>
  <si>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</si>
  <si>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</si>
  <si>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</si>
  <si>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</si>
  <si>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</si>
  <si>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</si>
  <si>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</si>
  <si>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</si>
  <si>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</si>
  <si>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</si>
  <si>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</si>
  <si>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</si>
  <si>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</si>
  <si>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</si>
  <si>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</si>
  <si>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</si>
  <si>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</si>
  <si>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</si>
  <si>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</si>
  <si>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</si>
  <si>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</si>
  <si>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</si>
  <si>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深创100</t>
  </si>
  <si>
    <t>新指数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</si>
  <si>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</si>
  <si>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</si>
  <si>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</si>
  <si>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</si>
  <si>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</si>
  <si>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</si>
  <si>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</si>
  <si>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</si>
  <si>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</si>
  <si>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</si>
  <si>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</si>
  <si>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</si>
  <si>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地产指数</t>
  </si>
  <si>
    <t>商务指数</t>
  </si>
  <si>
    <t>公共指数</t>
  </si>
  <si>
    <t>文化指数</t>
  </si>
  <si>
    <t>综企指数</t>
  </si>
  <si>
    <t>创业低碳</t>
  </si>
  <si>
    <t>数字经济</t>
  </si>
  <si>
    <t>创业数字</t>
  </si>
  <si>
    <t>创新技术</t>
  </si>
  <si>
    <t>创新能源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</si>
  <si>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</si>
  <si>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</si>
  <si>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</si>
  <si>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</si>
  <si>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</si>
  <si>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</si>
  <si>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</si>
  <si>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</si>
  <si>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</si>
  <si>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</si>
  <si>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</si>
  <si>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</si>
  <si>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</si>
  <si>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</si>
  <si>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</si>
  <si>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</si>
  <si>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</si>
  <si>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</si>
  <si>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</si>
  <si>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</si>
  <si>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</si>
  <si>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巨潮中盘</t>
  </si>
  <si>
    <t>巨潮小盘</t>
  </si>
  <si>
    <t>国证Ａ指</t>
  </si>
  <si>
    <t>国证Ｂ指</t>
  </si>
  <si>
    <t>成长40</t>
  </si>
  <si>
    <t>中小100R</t>
  </si>
  <si>
    <t>深证央企</t>
  </si>
  <si>
    <t>深证民营</t>
  </si>
  <si>
    <t>深证科技</t>
  </si>
  <si>
    <t>深证300R</t>
  </si>
  <si>
    <t>深证成长</t>
  </si>
  <si>
    <t>创新示范</t>
  </si>
  <si>
    <t>深企综指</t>
  </si>
  <si>
    <t>长三角</t>
  </si>
  <si>
    <t>新硬件</t>
  </si>
  <si>
    <t>在线消费</t>
  </si>
  <si>
    <t>民企100</t>
  </si>
  <si>
    <t>国证算力</t>
  </si>
  <si>
    <t>能源金属</t>
  </si>
  <si>
    <t>1000地产</t>
  </si>
  <si>
    <t>国证军工</t>
  </si>
  <si>
    <t>国证基金</t>
  </si>
  <si>
    <t>国证ETF</t>
  </si>
  <si>
    <t>1000金融</t>
  </si>
  <si>
    <t>1000信息</t>
  </si>
  <si>
    <t>国证通信</t>
  </si>
  <si>
    <t>国证新兴</t>
  </si>
  <si>
    <t>国证地产</t>
  </si>
  <si>
    <t>国证文化</t>
  </si>
  <si>
    <t>中小盘</t>
  </si>
  <si>
    <t>周期100</t>
  </si>
  <si>
    <t>大盘高贝</t>
  </si>
  <si>
    <t>中盘高贝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</si>
  <si>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</si>
  <si>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</si>
  <si>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</si>
  <si>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</si>
  <si>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</si>
  <si>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</si>
  <si>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</si>
  <si>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</si>
  <si>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</si>
  <si>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</si>
  <si>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</si>
  <si>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</si>
  <si>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</si>
  <si>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</si>
  <si>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</si>
  <si>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</si>
  <si>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</si>
  <si>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</si>
  <si>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</si>
  <si>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</si>
  <si>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</si>
  <si>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</si>
  <si>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</si>
  <si>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</si>
  <si>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</si>
  <si>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</si>
  <si>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</si>
  <si>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</si>
  <si>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</si>
  <si>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</si>
  <si>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</si>
  <si>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</si>
  <si>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</si>
  <si>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</si>
  <si>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</si>
  <si>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</si>
  <si>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</si>
  <si>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</si>
  <si>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</si>
  <si>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</si>
  <si>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</si>
  <si>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</si>
  <si>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</si>
  <si>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</si>
  <si>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</si>
  <si>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</si>
  <si>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深证GDP</t>
  </si>
  <si>
    <t>中创高新</t>
  </si>
  <si>
    <t>深证文化</t>
  </si>
  <si>
    <t>中小绩效</t>
  </si>
  <si>
    <t>深成指EW</t>
  </si>
  <si>
    <t>中创EW</t>
  </si>
  <si>
    <t>深证高贝</t>
  </si>
  <si>
    <t>中小高贝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</si>
  <si>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</si>
  <si>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</si>
  <si>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</si>
  <si>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</si>
  <si>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</si>
  <si>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</si>
  <si>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</si>
  <si>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</si>
  <si>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</si>
  <si>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深成金融</t>
  </si>
  <si>
    <t>深成信息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</si>
  <si>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</si>
  <si>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</si>
  <si>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</si>
  <si>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</si>
  <si>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</si>
  <si>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</si>
  <si>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</si>
  <si>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</si>
  <si>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</si>
  <si>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</si>
  <si>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</si>
  <si>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</si>
  <si>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</si>
  <si>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</si>
  <si>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</si>
  <si>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</si>
  <si>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</si>
  <si>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</si>
  <si>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</si>
  <si>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中证 500</t>
  </si>
  <si>
    <t>300 金融</t>
  </si>
  <si>
    <t>军工指数</t>
  </si>
  <si>
    <t>800非银</t>
  </si>
  <si>
    <t>中证军工</t>
  </si>
  <si>
    <t>移动互联</t>
  </si>
  <si>
    <t>中证传媒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</si>
  <si>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</si>
  <si>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</si>
  <si>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</si>
  <si>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</si>
  <si>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</si>
  <si>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</si>
  <si>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</si>
  <si>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</si>
  <si>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</si>
  <si>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</si>
  <si>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</si>
  <si>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</si>
  <si>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</si>
  <si>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</si>
  <si>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</si>
  <si>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</si>
  <si>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300公用</t>
  </si>
  <si>
    <t>【数据引擎：奇衡DK阿赖耶识系统】情绪值</t>
  </si>
  <si>
    <t>AO00</t>
  </si>
  <si>
    <t>氧化铝连续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</si>
  <si>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</si>
  <si>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</si>
  <si>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</si>
  <si>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</si>
  <si>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</si>
  <si>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</si>
  <si>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</si>
  <si>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</si>
  <si>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IM00</t>
  </si>
  <si>
    <t>1000股指连续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</si>
  <si>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</si>
  <si>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</si>
  <si>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</si>
  <si>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</si>
  <si>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</si>
  <si>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</si>
  <si>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</si>
  <si>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</si>
  <si>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PG00</t>
  </si>
  <si>
    <t>液化气连续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</si>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</sst>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I10" sqref="I10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0" t="str">
        <f>"000986"</f>
        <v>000986</v>
      </c>
      <c r="B3" s="20" t="s">
        <v>5</v>
      </c>
      <c r="C3" s="20" t="s">
        <v>6</v>
      </c>
      <c r="D3" s="20" t="str">
        <f>"399101"</f>
        <v>399101</v>
      </c>
      <c r="E3" s="20" t="s">
        <v>7</v>
      </c>
      <c r="F3" s="20" t="s">
        <v>8</v>
      </c>
    </row>
    <row r="4" ht="16.5" spans="1:6">
      <c r="A4" s="20" t="str">
        <f>"880523"</f>
        <v>880523</v>
      </c>
      <c r="B4" s="20" t="s">
        <v>9</v>
      </c>
      <c r="C4" s="20" t="s">
        <v>10</v>
      </c>
      <c r="D4" s="20" t="str">
        <f>"880835"</f>
        <v>880835</v>
      </c>
      <c r="E4" s="20" t="s">
        <v>11</v>
      </c>
      <c r="F4" s="20" t="s">
        <v>12</v>
      </c>
    </row>
    <row r="5" ht="16.5" spans="1:6">
      <c r="A5" s="20" t="str">
        <f>"880780"</f>
        <v>880780</v>
      </c>
      <c r="B5" s="20" t="s">
        <v>13</v>
      </c>
      <c r="C5" s="20" t="s">
        <v>14</v>
      </c>
      <c r="D5" s="20" t="str">
        <f>"000991"</f>
        <v>000991</v>
      </c>
      <c r="E5" s="20" t="s">
        <v>15</v>
      </c>
      <c r="F5" s="20" t="s">
        <v>16</v>
      </c>
    </row>
    <row r="6" ht="16.5" spans="1:6">
      <c r="A6" s="20" t="str">
        <f>"880355"</f>
        <v>880355</v>
      </c>
      <c r="B6" s="20" t="s">
        <v>17</v>
      </c>
      <c r="C6" s="20" t="s">
        <v>18</v>
      </c>
      <c r="D6" s="20" t="str">
        <f>"880400"</f>
        <v>880400</v>
      </c>
      <c r="E6" s="20" t="s">
        <v>19</v>
      </c>
      <c r="F6" s="20" t="s">
        <v>20</v>
      </c>
    </row>
    <row r="7" ht="16.5" spans="1:6">
      <c r="A7" s="20" t="str">
        <f>"000122"</f>
        <v>000122</v>
      </c>
      <c r="B7" s="20" t="s">
        <v>21</v>
      </c>
      <c r="C7" s="20" t="s">
        <v>22</v>
      </c>
      <c r="D7" s="20" t="str">
        <f>"880380"</f>
        <v>880380</v>
      </c>
      <c r="E7" s="20" t="s">
        <v>23</v>
      </c>
      <c r="F7" s="20" t="s">
        <v>24</v>
      </c>
    </row>
    <row r="8" ht="16.5" spans="1:6">
      <c r="A8" s="20" t="str">
        <f>"399678"</f>
        <v>399678</v>
      </c>
      <c r="B8" s="20" t="s">
        <v>25</v>
      </c>
      <c r="C8" s="20" t="s">
        <v>22</v>
      </c>
      <c r="D8" s="20" t="str">
        <f>"880305"</f>
        <v>880305</v>
      </c>
      <c r="E8" s="20" t="s">
        <v>26</v>
      </c>
      <c r="F8" s="20" t="s">
        <v>27</v>
      </c>
    </row>
    <row r="9" ht="16.5" spans="1:6">
      <c r="A9" s="20" t="str">
        <f>"880890"</f>
        <v>880890</v>
      </c>
      <c r="B9" s="20" t="s">
        <v>28</v>
      </c>
      <c r="C9" s="20" t="s">
        <v>22</v>
      </c>
      <c r="D9" s="20" t="str">
        <f>"880398"</f>
        <v>880398</v>
      </c>
      <c r="E9" s="20" t="s">
        <v>29</v>
      </c>
      <c r="F9" s="20" t="s">
        <v>30</v>
      </c>
    </row>
    <row r="10" ht="17.25" spans="1:6">
      <c r="A10" s="28"/>
      <c r="B10" s="28"/>
      <c r="C10" s="28"/>
      <c r="D10" s="20" t="str">
        <f>"880876"</f>
        <v>880876</v>
      </c>
      <c r="E10" s="20" t="s">
        <v>31</v>
      </c>
      <c r="F10" s="20" t="s">
        <v>32</v>
      </c>
    </row>
    <row r="11" ht="17.25" spans="1:6">
      <c r="A11" s="28"/>
      <c r="B11" s="28"/>
      <c r="C11" s="28"/>
      <c r="D11" s="20" t="str">
        <f>"880301"</f>
        <v>880301</v>
      </c>
      <c r="E11" s="20" t="s">
        <v>33</v>
      </c>
      <c r="F11" s="20" t="s">
        <v>34</v>
      </c>
    </row>
    <row r="12" ht="17.25" spans="1:6">
      <c r="A12" s="28"/>
      <c r="B12" s="28"/>
      <c r="C12" s="28"/>
      <c r="D12" s="20" t="str">
        <f>"880782"</f>
        <v>880782</v>
      </c>
      <c r="E12" s="20" t="s">
        <v>35</v>
      </c>
      <c r="F12" s="20" t="s">
        <v>36</v>
      </c>
    </row>
    <row r="13" ht="17.25" spans="1:6">
      <c r="A13" s="28"/>
      <c r="B13" s="28"/>
      <c r="C13" s="28"/>
      <c r="D13" s="20" t="str">
        <f>"880897"</f>
        <v>880897</v>
      </c>
      <c r="E13" s="20" t="s">
        <v>37</v>
      </c>
      <c r="F13" s="20" t="s">
        <v>38</v>
      </c>
    </row>
    <row r="14" ht="17.25" spans="1:6">
      <c r="A14" s="28"/>
      <c r="B14" s="28"/>
      <c r="C14" s="28"/>
      <c r="D14" s="20" t="str">
        <f>"880360"</f>
        <v>880360</v>
      </c>
      <c r="E14" s="20" t="s">
        <v>39</v>
      </c>
      <c r="F14" s="20" t="s">
        <v>40</v>
      </c>
    </row>
    <row r="15" ht="17.25" spans="1:6">
      <c r="A15" s="28"/>
      <c r="B15" s="28"/>
      <c r="C15" s="28"/>
      <c r="D15" s="20" t="str">
        <f>"880552"</f>
        <v>880552</v>
      </c>
      <c r="E15" s="20" t="s">
        <v>41</v>
      </c>
      <c r="F15" s="20" t="s">
        <v>42</v>
      </c>
    </row>
    <row r="16" ht="17.25" spans="1:6">
      <c r="A16" s="28"/>
      <c r="B16" s="28"/>
      <c r="C16" s="28"/>
      <c r="D16" s="20" t="str">
        <f>"880318"</f>
        <v>880318</v>
      </c>
      <c r="E16" s="20" t="s">
        <v>43</v>
      </c>
      <c r="F16" s="20" t="s">
        <v>44</v>
      </c>
    </row>
    <row r="17" ht="17.25" spans="1:6">
      <c r="A17" s="28"/>
      <c r="B17" s="28"/>
      <c r="C17" s="28"/>
      <c r="D17" s="20" t="str">
        <f>"880807"</f>
        <v>880807</v>
      </c>
      <c r="E17" s="20" t="s">
        <v>45</v>
      </c>
      <c r="F17" s="20" t="s">
        <v>46</v>
      </c>
    </row>
    <row r="18" ht="17.25" spans="1:6">
      <c r="A18" s="28"/>
      <c r="B18" s="28"/>
      <c r="C18" s="28"/>
      <c r="D18" s="20" t="str">
        <f>"880367"</f>
        <v>880367</v>
      </c>
      <c r="E18" s="20" t="s">
        <v>47</v>
      </c>
      <c r="F18" s="20" t="s">
        <v>48</v>
      </c>
    </row>
    <row r="19" ht="17.25" spans="1:6">
      <c r="A19" s="28"/>
      <c r="B19" s="28"/>
      <c r="C19" s="28"/>
      <c r="D19" s="20" t="str">
        <f>"880764"</f>
        <v>880764</v>
      </c>
      <c r="E19" s="20" t="s">
        <v>49</v>
      </c>
      <c r="F19" s="20" t="s">
        <v>50</v>
      </c>
    </row>
    <row r="20" ht="17.25" spans="1:6">
      <c r="A20" s="28"/>
      <c r="B20" s="28"/>
      <c r="C20" s="28"/>
      <c r="D20" s="20" t="str">
        <f>"880885"</f>
        <v>880885</v>
      </c>
      <c r="E20" s="20" t="s">
        <v>51</v>
      </c>
      <c r="F20" s="20" t="s">
        <v>52</v>
      </c>
    </row>
    <row r="21" ht="17.25" spans="1:6">
      <c r="A21" s="28"/>
      <c r="B21" s="28"/>
      <c r="C21" s="28"/>
      <c r="D21" s="20" t="str">
        <f>"880414"</f>
        <v>880414</v>
      </c>
      <c r="E21" s="20" t="s">
        <v>53</v>
      </c>
      <c r="F21" s="20" t="s">
        <v>54</v>
      </c>
    </row>
    <row r="22" ht="17.25" spans="1:6">
      <c r="A22" s="28"/>
      <c r="B22" s="28"/>
      <c r="C22" s="28"/>
      <c r="D22" s="20" t="str">
        <f>"880778"</f>
        <v>880778</v>
      </c>
      <c r="E22" s="20" t="s">
        <v>55</v>
      </c>
      <c r="F22" s="20" t="s">
        <v>56</v>
      </c>
    </row>
    <row r="23" ht="17.25" spans="1:6">
      <c r="A23" s="28"/>
      <c r="B23" s="28"/>
      <c r="C23" s="28"/>
      <c r="D23" s="20" t="str">
        <f>"880881"</f>
        <v>880881</v>
      </c>
      <c r="E23" s="20" t="s">
        <v>57</v>
      </c>
      <c r="F23" s="20" t="s">
        <v>22</v>
      </c>
    </row>
    <row r="24" ht="17.25" spans="1:6">
      <c r="A24" s="28"/>
      <c r="B24" s="28"/>
      <c r="C24" s="28"/>
      <c r="D24" s="20" t="str">
        <f>"880843"</f>
        <v>880843</v>
      </c>
      <c r="E24" s="20" t="s">
        <v>58</v>
      </c>
      <c r="F24" s="20" t="s">
        <v>22</v>
      </c>
    </row>
    <row r="25" ht="17.25" spans="1:6">
      <c r="A25" s="28"/>
      <c r="B25" s="28"/>
      <c r="C25" s="28"/>
      <c r="D25" s="20" t="str">
        <f>"399438"</f>
        <v>399438</v>
      </c>
      <c r="E25" s="20" t="s">
        <v>59</v>
      </c>
      <c r="F25" s="20" t="s">
        <v>22</v>
      </c>
    </row>
    <row r="26" ht="17.25" spans="1:6">
      <c r="A26" s="28"/>
      <c r="B26" s="28"/>
      <c r="C26" s="28"/>
      <c r="D26" s="20" t="str">
        <f>"399375"</f>
        <v>399375</v>
      </c>
      <c r="E26" s="20" t="s">
        <v>60</v>
      </c>
      <c r="F26" s="20" t="s">
        <v>22</v>
      </c>
    </row>
    <row r="27" ht="17.25" spans="1:6">
      <c r="A27" s="28"/>
      <c r="B27" s="28"/>
      <c r="C27" s="28"/>
      <c r="D27" s="20" t="str">
        <f>"399319"</f>
        <v>399319</v>
      </c>
      <c r="E27" s="20" t="s">
        <v>61</v>
      </c>
      <c r="F27" s="20" t="s">
        <v>22</v>
      </c>
    </row>
    <row r="28" ht="17.25" spans="1:6">
      <c r="A28" s="28"/>
      <c r="B28" s="28"/>
      <c r="C28" s="28"/>
      <c r="D28" s="20"/>
      <c r="E28" s="20"/>
      <c r="F28" s="20"/>
    </row>
    <row r="29" ht="17.25" spans="1:6">
      <c r="A29" s="28"/>
      <c r="B29" s="28"/>
      <c r="C29" s="28"/>
      <c r="D29" s="20"/>
      <c r="E29" s="20"/>
      <c r="F29" s="20"/>
    </row>
    <row r="30" ht="17.25" spans="1:6">
      <c r="A30" s="28"/>
      <c r="B30" s="28"/>
      <c r="C30" s="28"/>
      <c r="D30" s="20"/>
      <c r="E30" s="20"/>
      <c r="F30" s="20"/>
    </row>
    <row r="31" ht="17.25" spans="1:6">
      <c r="A31" s="28"/>
      <c r="B31" s="28"/>
      <c r="C31" s="28"/>
      <c r="D31" s="20"/>
      <c r="E31" s="20"/>
      <c r="F31" s="20"/>
    </row>
    <row r="32" ht="17.25" spans="1:6">
      <c r="A32" s="28"/>
      <c r="B32" s="28"/>
      <c r="C32" s="28"/>
      <c r="D32" s="20"/>
      <c r="E32" s="20"/>
      <c r="F32" s="20"/>
    </row>
    <row r="33" ht="17.25" spans="1:6">
      <c r="A33" s="28"/>
      <c r="B33" s="28"/>
      <c r="C33" s="28"/>
      <c r="D33" s="20"/>
      <c r="E33" s="20"/>
      <c r="F33" s="20"/>
    </row>
    <row r="34" ht="17.25" spans="1:6">
      <c r="A34" s="28"/>
      <c r="B34" s="28"/>
      <c r="C34" s="28"/>
      <c r="D34" s="20"/>
      <c r="E34" s="20"/>
      <c r="F34" s="20"/>
    </row>
    <row r="35" ht="17.25" spans="1:6">
      <c r="A35" s="28"/>
      <c r="B35" s="28"/>
      <c r="C35" s="28"/>
      <c r="D35" s="20"/>
      <c r="E35" s="20"/>
      <c r="F35" s="20"/>
    </row>
    <row r="36" ht="17.25" spans="1:6">
      <c r="A36" s="28"/>
      <c r="B36" s="28"/>
      <c r="C36" s="28"/>
      <c r="D36" s="20"/>
      <c r="E36" s="20"/>
      <c r="F36" s="20"/>
    </row>
    <row r="37" ht="17.25" spans="1:6">
      <c r="A37" s="28"/>
      <c r="B37" s="28"/>
      <c r="C37" s="28"/>
      <c r="D37" s="20"/>
      <c r="E37" s="20"/>
      <c r="F37" s="20"/>
    </row>
    <row r="38" ht="17.25" spans="1:6">
      <c r="A38" s="28"/>
      <c r="B38" s="28"/>
      <c r="C38" s="28"/>
      <c r="D38" s="20"/>
      <c r="E38" s="20"/>
      <c r="F38" s="20"/>
    </row>
    <row r="39" ht="17.25" spans="1:6">
      <c r="A39" s="28"/>
      <c r="B39" s="28"/>
      <c r="C39" s="28"/>
      <c r="D39" s="20"/>
      <c r="E39" s="20"/>
      <c r="F39" s="20"/>
    </row>
    <row r="40" ht="17.25" spans="1:6">
      <c r="A40" s="28"/>
      <c r="B40" s="28"/>
      <c r="C40" s="28"/>
      <c r="D40" s="20"/>
      <c r="E40" s="20"/>
      <c r="F40" s="20"/>
    </row>
    <row r="41" ht="17.25" spans="1:6">
      <c r="A41" s="28"/>
      <c r="B41" s="28"/>
      <c r="C41" s="28"/>
      <c r="D41" s="20"/>
      <c r="E41" s="20"/>
      <c r="F41" s="20"/>
    </row>
    <row r="42" ht="17.25" spans="1:6">
      <c r="A42" s="28"/>
      <c r="B42" s="28"/>
      <c r="C42" s="28"/>
      <c r="D42" s="20"/>
      <c r="E42" s="20"/>
      <c r="F42" s="20"/>
    </row>
    <row r="43" ht="17.25" spans="1:6">
      <c r="A43" s="28"/>
      <c r="B43" s="28"/>
      <c r="C43" s="28"/>
      <c r="D43" s="28"/>
      <c r="E43" s="28"/>
      <c r="F43" s="28"/>
    </row>
    <row r="44" ht="17.25" spans="1:6">
      <c r="A44" s="28"/>
      <c r="B44" s="28"/>
      <c r="C44" s="28"/>
      <c r="D44" s="28"/>
      <c r="E44" s="28"/>
      <c r="F44" s="28"/>
    </row>
    <row r="45" ht="17.25" spans="1:6">
      <c r="A45" s="28"/>
      <c r="B45" s="28"/>
      <c r="C45" s="28"/>
      <c r="D45" s="28"/>
      <c r="E45" s="28"/>
      <c r="F45" s="28"/>
    </row>
    <row r="46" ht="16.5" spans="1:6">
      <c r="A46" s="20"/>
      <c r="B46" s="20"/>
      <c r="C46" s="20"/>
      <c r="D46" s="20"/>
      <c r="E46" s="20"/>
      <c r="F46" s="20"/>
    </row>
    <row r="47" ht="16.5" spans="1:6">
      <c r="A47" s="20"/>
      <c r="B47" s="20"/>
      <c r="C47" s="20"/>
      <c r="D47" s="20"/>
      <c r="E47" s="20"/>
      <c r="F47" s="20"/>
    </row>
    <row r="48" ht="16.5" spans="1:6">
      <c r="A48" s="20"/>
      <c r="B48" s="20"/>
      <c r="C48" s="20"/>
      <c r="D48" s="20"/>
      <c r="E48" s="20"/>
      <c r="F48" s="20"/>
    </row>
    <row r="49" ht="16.5" spans="1:6">
      <c r="A49" s="20"/>
      <c r="B49" s="20"/>
      <c r="C49" s="20"/>
      <c r="D49" s="20"/>
      <c r="E49" s="20"/>
      <c r="F49" s="20"/>
    </row>
    <row r="50" ht="16.5" spans="1:6">
      <c r="A50" s="20"/>
      <c r="B50" s="20"/>
      <c r="C50" s="20"/>
      <c r="D50" s="20"/>
      <c r="E50" s="20"/>
      <c r="F50" s="20"/>
    </row>
    <row r="51" ht="16.5" spans="1:6">
      <c r="A51" s="20"/>
      <c r="B51" s="20"/>
      <c r="C51" s="20"/>
      <c r="D51" s="20"/>
      <c r="E51" s="20"/>
      <c r="F51" s="20"/>
    </row>
    <row r="52" ht="16.5" spans="1:6">
      <c r="A52" s="20"/>
      <c r="B52" s="20"/>
      <c r="C52" s="20"/>
      <c r="D52" s="20"/>
      <c r="E52" s="20"/>
      <c r="F52" s="20"/>
    </row>
    <row r="53" ht="16.5" spans="1:6">
      <c r="A53" s="20"/>
      <c r="B53" s="20"/>
      <c r="C53" s="20"/>
      <c r="D53" s="20"/>
      <c r="E53" s="20"/>
      <c r="F53" s="20"/>
    </row>
    <row r="54" ht="16.5" spans="1:6">
      <c r="A54" s="20"/>
      <c r="B54" s="20"/>
      <c r="C54" s="20"/>
      <c r="D54" s="20"/>
      <c r="E54" s="20"/>
      <c r="F54" s="20"/>
    </row>
    <row r="55" ht="16.5" spans="1:6">
      <c r="A55" s="20"/>
      <c r="B55" s="20"/>
      <c r="C55" s="20"/>
      <c r="D55" s="20"/>
      <c r="E55" s="20"/>
      <c r="F55" s="20"/>
    </row>
    <row r="56" ht="16.5" spans="1:6">
      <c r="A56" s="20"/>
      <c r="B56" s="20"/>
      <c r="C56" s="20"/>
      <c r="D56" s="20"/>
      <c r="E56" s="20"/>
      <c r="F56" s="20"/>
    </row>
    <row r="57" ht="16.5" spans="1:6">
      <c r="A57" s="20"/>
      <c r="B57" s="20"/>
      <c r="C57" s="20"/>
      <c r="D57" s="20"/>
      <c r="E57" s="20"/>
      <c r="F57" s="20"/>
    </row>
    <row r="58" ht="16.5" spans="1:6">
      <c r="A58" s="20"/>
      <c r="B58" s="20"/>
      <c r="C58" s="20"/>
      <c r="D58" s="20"/>
      <c r="E58" s="20"/>
      <c r="F58" s="20"/>
    </row>
    <row r="59" ht="16.5" spans="1:6">
      <c r="A59" s="20"/>
      <c r="B59" s="20"/>
      <c r="C59" s="20"/>
      <c r="D59" s="20"/>
      <c r="E59" s="20"/>
      <c r="F59" s="20"/>
    </row>
    <row r="60" ht="16.5" spans="1:6">
      <c r="A60" s="20"/>
      <c r="B60" s="20"/>
      <c r="C60" s="20"/>
      <c r="D60" s="20"/>
      <c r="E60" s="20"/>
      <c r="F60" s="20"/>
    </row>
    <row r="61" ht="16.5" spans="1:6">
      <c r="A61" s="20"/>
      <c r="B61" s="20"/>
      <c r="C61" s="20"/>
      <c r="D61" s="20"/>
      <c r="E61" s="20"/>
      <c r="F61" s="20"/>
    </row>
    <row r="62" ht="16.5" spans="1:6">
      <c r="A62" s="20"/>
      <c r="B62" s="20"/>
      <c r="C62" s="20"/>
      <c r="D62" s="20"/>
      <c r="E62" s="20"/>
      <c r="F62" s="20"/>
    </row>
    <row r="63" ht="16.5" spans="1:6">
      <c r="A63" s="20"/>
      <c r="B63" s="20"/>
      <c r="C63" s="20"/>
      <c r="D63" s="20"/>
      <c r="E63" s="20"/>
      <c r="F63" s="20"/>
    </row>
    <row r="64" ht="16.5" spans="1:6">
      <c r="A64" s="20"/>
      <c r="B64" s="20"/>
      <c r="C64" s="20"/>
      <c r="D64" s="20"/>
      <c r="E64" s="20"/>
      <c r="F64" s="20"/>
    </row>
    <row r="65" ht="16.5" spans="1:6">
      <c r="A65" s="20"/>
      <c r="B65" s="20"/>
      <c r="C65" s="20"/>
      <c r="D65" s="20"/>
      <c r="E65" s="20"/>
      <c r="F65" s="20"/>
    </row>
    <row r="66" ht="16.5" spans="1:6">
      <c r="A66" s="20"/>
      <c r="B66" s="20"/>
      <c r="C66" s="20"/>
      <c r="D66" s="20"/>
      <c r="E66" s="20"/>
      <c r="F66" s="20"/>
    </row>
    <row r="67" ht="16.5" spans="1:6">
      <c r="A67" s="20"/>
      <c r="B67" s="20"/>
      <c r="C67" s="20"/>
      <c r="D67" s="20"/>
      <c r="E67" s="20"/>
      <c r="F67" s="20"/>
    </row>
    <row r="68" ht="16.5" spans="1:6">
      <c r="A68" s="20"/>
      <c r="B68" s="20"/>
      <c r="C68" s="20"/>
      <c r="D68" s="20"/>
      <c r="E68" s="20"/>
      <c r="F68" s="20"/>
    </row>
    <row r="69" ht="16.5" spans="1:6">
      <c r="A69" s="20"/>
      <c r="B69" s="20"/>
      <c r="C69" s="20"/>
      <c r="D69" s="20"/>
      <c r="E69" s="20"/>
      <c r="F69" s="20"/>
    </row>
    <row r="70" ht="16.5" spans="1:6">
      <c r="A70" s="20"/>
      <c r="B70" s="20"/>
      <c r="C70" s="20"/>
      <c r="D70" s="20"/>
      <c r="E70" s="20"/>
      <c r="F70" s="20"/>
    </row>
    <row r="71" ht="16.5" spans="1:6">
      <c r="A71" s="20"/>
      <c r="B71" s="20"/>
      <c r="C71" s="20"/>
      <c r="D71" s="20"/>
      <c r="E71" s="20"/>
      <c r="F71" s="20"/>
    </row>
    <row r="72" ht="16.5" spans="1:6">
      <c r="A72" s="20"/>
      <c r="B72" s="20"/>
      <c r="C72" s="20"/>
      <c r="D72" s="20"/>
      <c r="E72" s="20"/>
      <c r="F72" s="20"/>
    </row>
    <row r="73" ht="16.5" spans="1:6">
      <c r="A73" s="20"/>
      <c r="B73" s="20"/>
      <c r="C73" s="20"/>
      <c r="D73" s="20"/>
      <c r="E73" s="20"/>
      <c r="F73" s="20"/>
    </row>
    <row r="74" ht="16.5" spans="1:6">
      <c r="A74" s="20"/>
      <c r="B74" s="20"/>
      <c r="C74" s="20"/>
      <c r="D74" s="20"/>
      <c r="E74" s="20"/>
      <c r="F74" s="20"/>
    </row>
    <row r="75" ht="16.5" spans="1:6">
      <c r="A75" s="20"/>
      <c r="B75" s="20"/>
      <c r="C75" s="20"/>
      <c r="D75" s="20"/>
      <c r="E75" s="20"/>
      <c r="F75" s="20"/>
    </row>
    <row r="76" ht="16.5" spans="1:6">
      <c r="A76" s="20"/>
      <c r="B76" s="20"/>
      <c r="C76" s="20"/>
      <c r="D76" s="20"/>
      <c r="E76" s="20"/>
      <c r="F76" s="20"/>
    </row>
    <row r="77" ht="16.5" spans="1:6">
      <c r="A77" s="20"/>
      <c r="B77" s="20"/>
      <c r="C77" s="20"/>
      <c r="D77" s="20"/>
      <c r="E77" s="20"/>
      <c r="F77" s="20"/>
    </row>
    <row r="78" ht="16.5" spans="1:6">
      <c r="A78" s="20"/>
      <c r="B78" s="20"/>
      <c r="C78" s="20"/>
      <c r="D78" s="20"/>
      <c r="E78" s="20"/>
      <c r="F78" s="20"/>
    </row>
    <row r="79" ht="16.5" spans="1:6">
      <c r="A79" s="20"/>
      <c r="B79" s="20"/>
      <c r="C79" s="20"/>
      <c r="D79" s="20"/>
      <c r="E79" s="20"/>
      <c r="F79" s="20"/>
    </row>
    <row r="80" ht="16.5" spans="1:6">
      <c r="A80" s="20"/>
      <c r="B80" s="20"/>
      <c r="C80" s="20"/>
      <c r="D80" s="20"/>
      <c r="E80" s="20"/>
      <c r="F80" s="20"/>
    </row>
    <row r="81" ht="16.5" spans="1:6">
      <c r="A81" s="20"/>
      <c r="B81" s="20"/>
      <c r="C81" s="20"/>
      <c r="D81" s="20"/>
      <c r="E81" s="20"/>
      <c r="F81" s="20"/>
    </row>
    <row r="82" ht="16.5" spans="1:6">
      <c r="A82" s="20"/>
      <c r="B82" s="20"/>
      <c r="C82" s="20"/>
      <c r="D82" s="20"/>
      <c r="E82" s="20"/>
      <c r="F82" s="20"/>
    </row>
    <row r="83" ht="16.5" spans="1:6">
      <c r="A83" s="20"/>
      <c r="B83" s="20"/>
      <c r="C83" s="20"/>
      <c r="D83" s="20"/>
      <c r="E83" s="20"/>
      <c r="F83" s="20"/>
    </row>
    <row r="84" ht="16.5" spans="1:6">
      <c r="A84" s="20"/>
      <c r="B84" s="20"/>
      <c r="C84" s="20"/>
      <c r="D84" s="20"/>
      <c r="E84" s="20"/>
      <c r="F84" s="20"/>
    </row>
    <row r="85" ht="16.5" spans="1:6">
      <c r="A85" s="20"/>
      <c r="B85" s="20"/>
      <c r="C85" s="20"/>
      <c r="D85" s="20"/>
      <c r="E85" s="20"/>
      <c r="F85" s="20"/>
    </row>
    <row r="86" ht="16.5" spans="1:6">
      <c r="A86" s="20"/>
      <c r="B86" s="20"/>
      <c r="C86" s="20"/>
      <c r="D86" s="20"/>
      <c r="E86" s="20"/>
      <c r="F86" s="20"/>
    </row>
    <row r="87" ht="16.5" spans="1:6">
      <c r="A87" s="20"/>
      <c r="B87" s="20"/>
      <c r="C87" s="20"/>
      <c r="D87" s="20"/>
      <c r="E87" s="20"/>
      <c r="F87" s="20"/>
    </row>
    <row r="88" ht="16.5" spans="1:6">
      <c r="A88" s="20"/>
      <c r="B88" s="20"/>
      <c r="C88" s="20"/>
      <c r="D88" s="20"/>
      <c r="E88" s="20"/>
      <c r="F88" s="20"/>
    </row>
    <row r="89" ht="16.5" spans="1:6">
      <c r="A89" s="20"/>
      <c r="B89" s="20"/>
      <c r="C89" s="20"/>
      <c r="D89" s="20"/>
      <c r="E89" s="20"/>
      <c r="F89" s="20"/>
    </row>
    <row r="90" ht="16.5" spans="1:6">
      <c r="A90" s="20"/>
      <c r="B90" s="20"/>
      <c r="C90" s="20"/>
      <c r="D90" s="20"/>
      <c r="E90" s="20"/>
      <c r="F90" s="20"/>
    </row>
    <row r="91" ht="16.5" spans="1:6">
      <c r="A91" s="20"/>
      <c r="B91" s="20"/>
      <c r="C91" s="20"/>
      <c r="D91" s="20"/>
      <c r="E91" s="20"/>
      <c r="F91" s="20"/>
    </row>
    <row r="92" ht="16.5" spans="1:6">
      <c r="A92" s="20"/>
      <c r="B92" s="20"/>
      <c r="C92" s="20"/>
      <c r="D92" s="20"/>
      <c r="E92" s="20"/>
      <c r="F92" s="20"/>
    </row>
    <row r="93" ht="16.5" spans="1:6">
      <c r="A93" s="20"/>
      <c r="B93" s="20"/>
      <c r="C93" s="20"/>
      <c r="D93" s="20"/>
      <c r="E93" s="20"/>
      <c r="F93" s="20"/>
    </row>
    <row r="94" ht="16.5" spans="1:6">
      <c r="A94" s="20"/>
      <c r="B94" s="20"/>
      <c r="C94" s="20"/>
      <c r="D94" s="20"/>
      <c r="E94" s="20"/>
      <c r="F94" s="20"/>
    </row>
    <row r="95" ht="16.5" spans="1:6">
      <c r="A95" s="20"/>
      <c r="B95" s="20"/>
      <c r="C95" s="20"/>
      <c r="D95" s="20"/>
      <c r="E95" s="20"/>
      <c r="F95" s="20"/>
    </row>
    <row r="96" ht="16.5" spans="1:6">
      <c r="A96" s="20"/>
      <c r="B96" s="20"/>
      <c r="C96" s="20"/>
      <c r="D96" s="20"/>
      <c r="E96" s="20"/>
      <c r="F96" s="20"/>
    </row>
    <row r="97" ht="16.5" spans="1:6">
      <c r="A97" s="20"/>
      <c r="B97" s="20"/>
      <c r="C97" s="20"/>
      <c r="D97" s="20"/>
      <c r="E97" s="20"/>
      <c r="F97" s="20"/>
    </row>
    <row r="98" ht="16.5" spans="1:6">
      <c r="A98" s="20"/>
      <c r="B98" s="20"/>
      <c r="C98" s="20"/>
      <c r="D98" s="20"/>
      <c r="E98" s="20"/>
      <c r="F98" s="20"/>
    </row>
    <row r="99" ht="16.5" spans="1:6">
      <c r="A99" s="20"/>
      <c r="B99" s="20"/>
      <c r="C99" s="20"/>
      <c r="D99" s="20"/>
      <c r="E99" s="20"/>
      <c r="F99" s="20"/>
    </row>
    <row r="100" ht="16.5" spans="1:6">
      <c r="A100" s="20"/>
      <c r="B100" s="20"/>
      <c r="C100" s="20"/>
      <c r="D100" s="20"/>
      <c r="E100" s="20"/>
      <c r="F100" s="20"/>
    </row>
    <row r="101" ht="16.5" spans="1:6">
      <c r="A101" s="20"/>
      <c r="B101" s="20"/>
      <c r="C101" s="20"/>
      <c r="D101" s="20"/>
      <c r="E101" s="20"/>
      <c r="F101" s="20"/>
    </row>
    <row r="102" ht="16.5" spans="1:6">
      <c r="A102" s="20"/>
      <c r="B102" s="20"/>
      <c r="C102" s="20"/>
      <c r="D102" s="20"/>
      <c r="E102" s="20"/>
      <c r="F102" s="20"/>
    </row>
    <row r="103" ht="16.5" spans="1:6">
      <c r="A103" s="20"/>
      <c r="B103" s="20"/>
      <c r="C103" s="20"/>
      <c r="D103" s="20"/>
      <c r="E103" s="20"/>
      <c r="F103" s="20"/>
    </row>
    <row r="104" ht="16.5" spans="1:6">
      <c r="A104" s="20"/>
      <c r="B104" s="20"/>
      <c r="C104" s="20"/>
      <c r="D104" s="20"/>
      <c r="E104" s="20"/>
      <c r="F104" s="20"/>
    </row>
    <row r="105" ht="16.5" spans="1:6">
      <c r="A105" s="20"/>
      <c r="B105" s="20"/>
      <c r="C105" s="20"/>
      <c r="D105" s="20"/>
      <c r="E105" s="20"/>
      <c r="F105" s="20"/>
    </row>
    <row r="106" ht="16.5" spans="1:6">
      <c r="A106" s="20"/>
      <c r="B106" s="20"/>
      <c r="C106" s="20"/>
      <c r="D106" s="20"/>
      <c r="E106" s="20"/>
      <c r="F106" s="20"/>
    </row>
    <row r="107" ht="16.5" spans="1:6">
      <c r="A107" s="20"/>
      <c r="B107" s="20"/>
      <c r="C107" s="20"/>
      <c r="D107" s="20"/>
      <c r="E107" s="20"/>
      <c r="F107" s="20"/>
    </row>
    <row r="108" ht="16.5" spans="1:6">
      <c r="A108" s="20"/>
      <c r="B108" s="20"/>
      <c r="C108" s="20"/>
      <c r="D108" s="20"/>
      <c r="E108" s="20"/>
      <c r="F108" s="20"/>
    </row>
    <row r="109" ht="16.5" spans="1:6">
      <c r="A109" s="20"/>
      <c r="B109" s="20"/>
      <c r="C109" s="20"/>
      <c r="D109" s="20"/>
      <c r="E109" s="20"/>
      <c r="F109" s="20"/>
    </row>
    <row r="110" ht="16.5" spans="1:6">
      <c r="A110" s="20"/>
      <c r="B110" s="20"/>
      <c r="C110" s="20"/>
      <c r="D110" s="20"/>
      <c r="E110" s="20"/>
      <c r="F110" s="20"/>
    </row>
    <row r="111" ht="16.5" spans="1:6">
      <c r="A111" s="20"/>
      <c r="B111" s="20"/>
      <c r="C111" s="20"/>
      <c r="D111" s="20"/>
      <c r="E111" s="20"/>
      <c r="F111" s="20"/>
    </row>
    <row r="112" ht="16.5" spans="1:6">
      <c r="A112" s="20"/>
      <c r="B112" s="20"/>
      <c r="C112" s="20"/>
      <c r="D112" s="20"/>
      <c r="E112" s="20"/>
      <c r="F112" s="20"/>
    </row>
    <row r="113" ht="16.5" spans="1:6">
      <c r="A113" s="20"/>
      <c r="B113" s="20"/>
      <c r="C113" s="20"/>
      <c r="D113" s="20"/>
      <c r="E113" s="20"/>
      <c r="F113" s="20"/>
    </row>
    <row r="114" ht="16.5" spans="1:6">
      <c r="A114" s="20"/>
      <c r="B114" s="20"/>
      <c r="C114" s="20"/>
      <c r="D114" s="20"/>
      <c r="E114" s="20"/>
      <c r="F114" s="20"/>
    </row>
    <row r="115" ht="16.5" spans="1:6">
      <c r="A115" s="20"/>
      <c r="B115" s="20"/>
      <c r="C115" s="20"/>
      <c r="D115" s="20"/>
      <c r="E115" s="20"/>
      <c r="F115" s="20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3">
      <c r="A127" s="20"/>
      <c r="B127" s="20"/>
      <c r="C127" s="20"/>
    </row>
    <row r="128" ht="16.5" spans="1:3">
      <c r="A128" s="20"/>
      <c r="B128" s="20"/>
      <c r="C128" s="20"/>
    </row>
    <row r="129" ht="16.5" spans="1:3">
      <c r="A129" s="20"/>
      <c r="B129" s="20"/>
      <c r="C129" s="20"/>
    </row>
    <row r="130" ht="16.5" spans="1:3">
      <c r="A130" s="20"/>
      <c r="B130" s="20"/>
      <c r="C130" s="20"/>
    </row>
    <row r="131" ht="16.5" spans="1:3">
      <c r="A131" s="20"/>
      <c r="B131" s="20"/>
      <c r="C131" s="20"/>
    </row>
    <row r="132" ht="16.5" spans="1:3">
      <c r="A132" s="20"/>
      <c r="B132" s="20"/>
      <c r="C132" s="20"/>
    </row>
    <row r="133" ht="16.5" spans="1:3">
      <c r="A133" s="20"/>
      <c r="B133" s="20"/>
      <c r="C133" s="20"/>
    </row>
    <row r="134" ht="16.5" spans="1:3">
      <c r="A134" s="20"/>
      <c r="B134" s="20"/>
      <c r="C134" s="20"/>
    </row>
    <row r="135" ht="16.5" spans="1:3">
      <c r="A135" s="20"/>
      <c r="B135" s="20"/>
      <c r="C135" s="20"/>
    </row>
    <row r="136" ht="16.5" spans="1:3">
      <c r="A136" s="20"/>
      <c r="B136" s="20"/>
      <c r="C136" s="20"/>
    </row>
    <row r="137" ht="16.5" spans="1:3">
      <c r="A137" s="20"/>
      <c r="B137" s="20"/>
      <c r="C137" s="20"/>
    </row>
    <row r="138" ht="16.5" spans="1:3">
      <c r="A138" s="20"/>
      <c r="B138" s="20"/>
      <c r="C138" s="20"/>
    </row>
    <row r="139" ht="16.5" spans="1:3">
      <c r="A139" s="20"/>
      <c r="B139" s="20"/>
      <c r="C139" s="20"/>
    </row>
    <row r="140" ht="16.5" spans="1:3">
      <c r="A140" s="20"/>
      <c r="B140" s="20"/>
      <c r="C140" s="20"/>
    </row>
    <row r="141" ht="16.5" spans="1:3">
      <c r="A141" s="20"/>
      <c r="B141" s="20"/>
      <c r="C141" s="20"/>
    </row>
    <row r="142" ht="16.5" spans="1:3">
      <c r="A142" s="20"/>
      <c r="B142" s="20"/>
      <c r="C142" s="20"/>
    </row>
    <row r="143" ht="16.5" spans="1:3">
      <c r="A143" s="20"/>
      <c r="B143" s="20"/>
      <c r="C143" s="20"/>
    </row>
    <row r="144" ht="16.5" spans="1:3">
      <c r="A144" s="20"/>
      <c r="B144" s="20"/>
      <c r="C144" s="20"/>
    </row>
    <row r="145" ht="16.5" spans="1:3">
      <c r="A145" s="20"/>
      <c r="B145" s="20"/>
      <c r="C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  <row r="152" ht="16.5" spans="1:3">
      <c r="A152" s="20"/>
      <c r="B152" s="20"/>
      <c r="C152" s="20"/>
    </row>
    <row r="153" ht="16.5" spans="1:3">
      <c r="A153" s="20"/>
      <c r="B153" s="20"/>
      <c r="C153" s="20"/>
    </row>
    <row r="154" ht="16.5" spans="1:3">
      <c r="A154" s="20"/>
      <c r="B154" s="20"/>
      <c r="C154" s="20"/>
    </row>
    <row r="155" ht="16.5" spans="1:3">
      <c r="A155" s="20"/>
      <c r="B155" s="20"/>
      <c r="C155" s="20"/>
    </row>
    <row r="156" ht="16.5" spans="1:3">
      <c r="A156" s="20"/>
      <c r="B156" s="20"/>
      <c r="C156" s="20"/>
    </row>
    <row r="157" ht="16.5" spans="1:3">
      <c r="A157" s="20"/>
      <c r="B157" s="20"/>
      <c r="C157" s="20"/>
    </row>
    <row r="158" ht="16.5" spans="1:3">
      <c r="A158" s="20"/>
      <c r="B158" s="20"/>
      <c r="C158" s="20"/>
    </row>
    <row r="159" ht="16.5" spans="1:3">
      <c r="A159" s="20"/>
      <c r="B159" s="20"/>
      <c r="C159" s="20"/>
    </row>
    <row r="160" ht="16.5" spans="1:3">
      <c r="A160" s="20"/>
      <c r="B160" s="20"/>
      <c r="C160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9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15"/>
      <c r="K1" s="1" t="s">
        <v>63</v>
      </c>
      <c r="L1" s="1"/>
      <c r="M1" s="1"/>
      <c r="N1" s="1"/>
      <c r="O1" s="1"/>
      <c r="P1" s="1"/>
      <c r="Q1" s="1"/>
      <c r="R1" s="1"/>
    </row>
    <row r="2" ht="22.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16" t="s">
        <v>73</v>
      </c>
      <c r="K2" s="11" t="s">
        <v>74</v>
      </c>
      <c r="L2" s="11" t="s">
        <v>75</v>
      </c>
      <c r="M2" s="11" t="s">
        <v>76</v>
      </c>
      <c r="N2" s="11" t="s">
        <v>77</v>
      </c>
      <c r="O2" s="11" t="s">
        <v>78</v>
      </c>
      <c r="P2" s="11" t="s">
        <v>79</v>
      </c>
      <c r="Q2" s="11" t="s">
        <v>80</v>
      </c>
      <c r="R2" s="11" t="s">
        <v>81</v>
      </c>
    </row>
    <row r="3" ht="16.5" spans="1:18">
      <c r="A3" s="14">
        <v>3</v>
      </c>
      <c r="B3" s="14" t="s">
        <v>82</v>
      </c>
      <c r="C3" s="14">
        <v>226.34</v>
      </c>
      <c r="D3" s="14">
        <v>269.716</v>
      </c>
      <c r="E3" s="14">
        <v>0</v>
      </c>
      <c r="F3" s="14">
        <v>0</v>
      </c>
      <c r="G3" s="14">
        <v>0</v>
      </c>
      <c r="H3" s="14">
        <v>1</v>
      </c>
      <c r="I3" s="17">
        <v>2.291</v>
      </c>
      <c r="J3" s="17">
        <v>18.004</v>
      </c>
      <c r="K3" s="18">
        <v>4</v>
      </c>
      <c r="L3" s="18">
        <v>0</v>
      </c>
      <c r="M3" s="18">
        <v>0</v>
      </c>
      <c r="N3" s="18">
        <v>0</v>
      </c>
      <c r="O3" s="18">
        <v>0</v>
      </c>
      <c r="P3" s="18">
        <v>-13.305</v>
      </c>
      <c r="Q3" s="18">
        <v>0</v>
      </c>
      <c r="R3" s="18">
        <v>0</v>
      </c>
    </row>
    <row r="4" ht="16.5" spans="1:18">
      <c r="A4" s="14">
        <v>5</v>
      </c>
      <c r="B4" s="14" t="s">
        <v>83</v>
      </c>
      <c r="C4" s="14">
        <v>2045.087</v>
      </c>
      <c r="D4" s="14">
        <v>2564.584</v>
      </c>
      <c r="E4" s="14">
        <v>0</v>
      </c>
      <c r="F4" s="14">
        <v>0</v>
      </c>
      <c r="G4" s="14">
        <v>0</v>
      </c>
      <c r="H4" s="14">
        <v>1</v>
      </c>
      <c r="I4" s="17">
        <v>1.324</v>
      </c>
      <c r="J4" s="17">
        <v>21.312</v>
      </c>
      <c r="K4" s="18">
        <v>4</v>
      </c>
      <c r="L4" s="18">
        <v>0</v>
      </c>
      <c r="M4" s="18">
        <v>0</v>
      </c>
      <c r="N4" s="18">
        <v>0</v>
      </c>
      <c r="O4" s="18">
        <v>0</v>
      </c>
      <c r="P4" s="18">
        <v>-13.964</v>
      </c>
      <c r="Q4" s="18">
        <v>0</v>
      </c>
      <c r="R4" s="18">
        <v>0</v>
      </c>
    </row>
    <row r="5" ht="16.5" spans="1:18">
      <c r="A5" s="14">
        <v>11</v>
      </c>
      <c r="B5" s="14" t="s">
        <v>84</v>
      </c>
      <c r="C5" s="14">
        <v>5505.136</v>
      </c>
      <c r="D5" s="14">
        <v>6836.259</v>
      </c>
      <c r="E5" s="14">
        <v>0</v>
      </c>
      <c r="F5" s="14">
        <v>0</v>
      </c>
      <c r="G5" s="14">
        <v>0</v>
      </c>
      <c r="H5" s="14">
        <v>1</v>
      </c>
      <c r="I5" s="17">
        <v>0.461</v>
      </c>
      <c r="J5" s="17">
        <v>19.843</v>
      </c>
      <c r="K5" s="18">
        <v>3</v>
      </c>
      <c r="L5" s="18">
        <v>0</v>
      </c>
      <c r="M5" s="18">
        <v>0</v>
      </c>
      <c r="N5" s="18">
        <v>-1</v>
      </c>
      <c r="O5" s="18">
        <v>0</v>
      </c>
      <c r="P5" s="18">
        <v>-0.507</v>
      </c>
      <c r="Q5" s="18">
        <v>0</v>
      </c>
      <c r="R5" s="18">
        <v>-1</v>
      </c>
    </row>
    <row r="6" ht="16.5" spans="1:18">
      <c r="A6" s="14">
        <v>12</v>
      </c>
      <c r="B6" s="14" t="s">
        <v>85</v>
      </c>
      <c r="C6" s="14">
        <v>214.446</v>
      </c>
      <c r="D6" s="14">
        <v>217.818</v>
      </c>
      <c r="E6" s="14">
        <v>0</v>
      </c>
      <c r="F6" s="14">
        <v>0</v>
      </c>
      <c r="G6" s="14">
        <v>0</v>
      </c>
      <c r="H6" s="14">
        <v>1</v>
      </c>
      <c r="I6" s="17">
        <v>0.29</v>
      </c>
      <c r="J6" s="17">
        <v>1.833</v>
      </c>
      <c r="K6" s="18">
        <v>4</v>
      </c>
      <c r="L6" s="18">
        <v>0</v>
      </c>
      <c r="M6" s="18">
        <v>0</v>
      </c>
      <c r="N6" s="18">
        <v>0</v>
      </c>
      <c r="O6" s="18">
        <v>0</v>
      </c>
      <c r="P6" s="18">
        <v>-14.917</v>
      </c>
      <c r="Q6" s="18">
        <v>0</v>
      </c>
      <c r="R6" s="18">
        <v>0</v>
      </c>
    </row>
    <row r="7" ht="16.5" spans="1:18">
      <c r="A7" s="14">
        <v>13</v>
      </c>
      <c r="B7" s="14" t="s">
        <v>86</v>
      </c>
      <c r="C7" s="14">
        <v>288.276</v>
      </c>
      <c r="D7" s="14">
        <v>290.937</v>
      </c>
      <c r="E7" s="14">
        <v>0</v>
      </c>
      <c r="F7" s="14">
        <v>0</v>
      </c>
      <c r="G7" s="14">
        <v>0</v>
      </c>
      <c r="H7" s="14">
        <v>1</v>
      </c>
      <c r="I7" s="17">
        <v>0.335</v>
      </c>
      <c r="J7" s="17">
        <v>1.247</v>
      </c>
      <c r="K7" s="18">
        <v>4</v>
      </c>
      <c r="L7" s="18">
        <v>0</v>
      </c>
      <c r="M7" s="18">
        <v>0</v>
      </c>
      <c r="N7" s="18">
        <v>0</v>
      </c>
      <c r="O7" s="18">
        <v>0</v>
      </c>
      <c r="P7" s="18">
        <v>-10.539</v>
      </c>
      <c r="Q7" s="18">
        <v>0</v>
      </c>
      <c r="R7" s="18">
        <v>0</v>
      </c>
    </row>
    <row r="8" ht="16.5" spans="1:18">
      <c r="A8" s="14">
        <v>18</v>
      </c>
      <c r="B8" s="14" t="s">
        <v>87</v>
      </c>
      <c r="C8" s="14">
        <v>4265.667</v>
      </c>
      <c r="D8" s="14">
        <v>5227.487</v>
      </c>
      <c r="E8" s="14">
        <v>0</v>
      </c>
      <c r="F8" s="14">
        <v>0</v>
      </c>
      <c r="G8" s="14">
        <v>0</v>
      </c>
      <c r="H8" s="14">
        <v>1</v>
      </c>
      <c r="I8" s="17">
        <v>1.478</v>
      </c>
      <c r="J8" s="17">
        <v>19.605</v>
      </c>
      <c r="K8" s="18">
        <v>3</v>
      </c>
      <c r="L8" s="18">
        <v>0</v>
      </c>
      <c r="M8" s="18">
        <v>0</v>
      </c>
      <c r="N8" s="18">
        <v>-1</v>
      </c>
      <c r="O8" s="18">
        <v>0</v>
      </c>
      <c r="P8" s="18">
        <v>-35.945</v>
      </c>
      <c r="Q8" s="18">
        <v>0</v>
      </c>
      <c r="R8" s="18">
        <v>0</v>
      </c>
    </row>
    <row r="9" ht="16.5" spans="1:18">
      <c r="A9" s="14">
        <v>20</v>
      </c>
      <c r="B9" s="14" t="s">
        <v>88</v>
      </c>
      <c r="C9" s="14">
        <v>832.292</v>
      </c>
      <c r="D9" s="14">
        <v>1123.816</v>
      </c>
      <c r="E9" s="14">
        <v>0</v>
      </c>
      <c r="F9" s="14">
        <v>0</v>
      </c>
      <c r="G9" s="14">
        <v>0</v>
      </c>
      <c r="H9" s="14">
        <v>1</v>
      </c>
      <c r="I9" s="17">
        <v>6.88</v>
      </c>
      <c r="J9" s="17">
        <v>31.036</v>
      </c>
      <c r="K9" s="18">
        <v>4</v>
      </c>
      <c r="L9" s="18">
        <v>0</v>
      </c>
      <c r="M9" s="18">
        <v>0</v>
      </c>
      <c r="N9" s="18">
        <v>0</v>
      </c>
      <c r="O9" s="18">
        <v>0</v>
      </c>
      <c r="P9" s="18">
        <v>-7.109</v>
      </c>
      <c r="Q9" s="18">
        <v>0</v>
      </c>
      <c r="R9" s="18">
        <v>0</v>
      </c>
    </row>
    <row r="10" ht="16.5" spans="1:18">
      <c r="A10" s="14">
        <v>22</v>
      </c>
      <c r="B10" s="14" t="s">
        <v>89</v>
      </c>
      <c r="C10" s="14">
        <v>241.853</v>
      </c>
      <c r="D10" s="14">
        <v>244.205</v>
      </c>
      <c r="E10" s="14">
        <v>0</v>
      </c>
      <c r="F10" s="14">
        <v>0</v>
      </c>
      <c r="G10" s="14">
        <v>0</v>
      </c>
      <c r="H10" s="14">
        <v>1</v>
      </c>
      <c r="I10" s="17">
        <v>0.331</v>
      </c>
      <c r="J10" s="17">
        <v>1.291</v>
      </c>
      <c r="K10" s="18">
        <v>4</v>
      </c>
      <c r="L10" s="18">
        <v>0</v>
      </c>
      <c r="M10" s="18">
        <v>0</v>
      </c>
      <c r="N10" s="18">
        <v>0</v>
      </c>
      <c r="O10" s="18">
        <v>0</v>
      </c>
      <c r="P10" s="18">
        <v>-6.447</v>
      </c>
      <c r="Q10" s="18">
        <v>0</v>
      </c>
      <c r="R10" s="18">
        <v>0</v>
      </c>
    </row>
    <row r="11" ht="16.5" spans="1:18">
      <c r="A11" s="14">
        <v>38</v>
      </c>
      <c r="B11" s="14" t="s">
        <v>90</v>
      </c>
      <c r="C11" s="14">
        <v>4231.103</v>
      </c>
      <c r="D11" s="14">
        <v>5177.035</v>
      </c>
      <c r="E11" s="14">
        <v>0</v>
      </c>
      <c r="F11" s="14">
        <v>0</v>
      </c>
      <c r="G11" s="14">
        <v>0</v>
      </c>
      <c r="H11" s="14">
        <v>1</v>
      </c>
      <c r="I11" s="17">
        <v>1.322</v>
      </c>
      <c r="J11" s="17">
        <v>19.352</v>
      </c>
      <c r="K11" s="18">
        <v>4</v>
      </c>
      <c r="L11" s="18">
        <v>0</v>
      </c>
      <c r="M11" s="18">
        <v>0</v>
      </c>
      <c r="N11" s="18">
        <v>0</v>
      </c>
      <c r="O11" s="18">
        <v>0</v>
      </c>
      <c r="P11" s="18">
        <v>-29.991</v>
      </c>
      <c r="Q11" s="18">
        <v>0</v>
      </c>
      <c r="R11" s="18">
        <v>0</v>
      </c>
    </row>
    <row r="12" ht="16.5" spans="1:18">
      <c r="A12" s="14">
        <v>39</v>
      </c>
      <c r="B12" s="14" t="s">
        <v>91</v>
      </c>
      <c r="C12" s="14">
        <v>2380.169</v>
      </c>
      <c r="D12" s="14">
        <v>3458.686</v>
      </c>
      <c r="E12" s="14">
        <v>0</v>
      </c>
      <c r="F12" s="14">
        <v>0</v>
      </c>
      <c r="G12" s="14">
        <v>0</v>
      </c>
      <c r="H12" s="14">
        <v>1</v>
      </c>
      <c r="I12" s="17">
        <v>8.328</v>
      </c>
      <c r="J12" s="17">
        <v>36.914</v>
      </c>
      <c r="K12" s="18">
        <v>4</v>
      </c>
      <c r="L12" s="18">
        <v>0</v>
      </c>
      <c r="M12" s="18">
        <v>0</v>
      </c>
      <c r="N12" s="18">
        <v>0</v>
      </c>
      <c r="O12" s="18">
        <v>0</v>
      </c>
      <c r="P12" s="18">
        <v>-30.742</v>
      </c>
      <c r="Q12" s="18">
        <v>0</v>
      </c>
      <c r="R12" s="18">
        <v>0</v>
      </c>
    </row>
    <row r="13" ht="16.5" spans="1:18">
      <c r="A13" s="14">
        <v>40</v>
      </c>
      <c r="B13" s="14" t="s">
        <v>92</v>
      </c>
      <c r="C13" s="14">
        <v>2970.162</v>
      </c>
      <c r="D13" s="14">
        <v>3548.987</v>
      </c>
      <c r="E13" s="14">
        <v>0</v>
      </c>
      <c r="F13" s="14">
        <v>0</v>
      </c>
      <c r="G13" s="14">
        <v>0</v>
      </c>
      <c r="H13" s="14">
        <v>1</v>
      </c>
      <c r="I13" s="17">
        <v>1.972</v>
      </c>
      <c r="J13" s="17">
        <v>17.96</v>
      </c>
      <c r="K13" s="18">
        <v>4</v>
      </c>
      <c r="L13" s="18">
        <v>0</v>
      </c>
      <c r="M13" s="18">
        <v>0</v>
      </c>
      <c r="N13" s="18">
        <v>0</v>
      </c>
      <c r="O13" s="18">
        <v>0</v>
      </c>
      <c r="P13" s="18">
        <v>-32.911</v>
      </c>
      <c r="Q13" s="18">
        <v>0</v>
      </c>
      <c r="R13" s="18">
        <v>0</v>
      </c>
    </row>
    <row r="14" ht="16.5" spans="1:18">
      <c r="A14" s="14">
        <v>44</v>
      </c>
      <c r="B14" s="14" t="s">
        <v>93</v>
      </c>
      <c r="C14" s="14">
        <v>3164.17</v>
      </c>
      <c r="D14" s="14">
        <v>3960.98</v>
      </c>
      <c r="E14" s="14">
        <v>0</v>
      </c>
      <c r="F14" s="14">
        <v>0</v>
      </c>
      <c r="G14" s="14">
        <v>0</v>
      </c>
      <c r="H14" s="14">
        <v>1</v>
      </c>
      <c r="I14" s="17">
        <v>0.975</v>
      </c>
      <c r="J14" s="17">
        <v>20.895</v>
      </c>
      <c r="K14" s="18">
        <v>4</v>
      </c>
      <c r="L14" s="18">
        <v>2</v>
      </c>
      <c r="M14" s="18">
        <v>-1</v>
      </c>
      <c r="N14" s="18">
        <v>1</v>
      </c>
      <c r="O14" s="18">
        <v>0</v>
      </c>
      <c r="P14" s="18">
        <v>-0.01</v>
      </c>
      <c r="Q14" s="18">
        <v>0</v>
      </c>
      <c r="R14" s="18">
        <v>0</v>
      </c>
    </row>
    <row r="15" ht="16.5" spans="1:18">
      <c r="A15" s="14">
        <v>45</v>
      </c>
      <c r="B15" s="14" t="s">
        <v>94</v>
      </c>
      <c r="C15" s="14">
        <v>3706.628</v>
      </c>
      <c r="D15" s="14">
        <v>4767.194</v>
      </c>
      <c r="E15" s="14">
        <v>0</v>
      </c>
      <c r="F15" s="14">
        <v>0</v>
      </c>
      <c r="G15" s="14">
        <v>0</v>
      </c>
      <c r="H15" s="14">
        <v>1</v>
      </c>
      <c r="I15" s="17">
        <v>0.174</v>
      </c>
      <c r="J15" s="17">
        <v>22.383</v>
      </c>
      <c r="K15" s="18">
        <v>2</v>
      </c>
      <c r="L15" s="18">
        <v>0</v>
      </c>
      <c r="M15" s="18">
        <v>0</v>
      </c>
      <c r="N15" s="18">
        <v>0</v>
      </c>
      <c r="O15" s="18">
        <v>0</v>
      </c>
      <c r="P15" s="18">
        <v>0.002</v>
      </c>
      <c r="Q15" s="18">
        <v>0</v>
      </c>
      <c r="R15" s="18">
        <v>0</v>
      </c>
    </row>
    <row r="16" ht="16.5" spans="1:18">
      <c r="A16" s="14">
        <v>46</v>
      </c>
      <c r="B16" s="14" t="s">
        <v>95</v>
      </c>
      <c r="C16" s="14">
        <v>3434.721</v>
      </c>
      <c r="D16" s="14">
        <v>4343.023</v>
      </c>
      <c r="E16" s="14">
        <v>0</v>
      </c>
      <c r="F16" s="14">
        <v>0</v>
      </c>
      <c r="G16" s="14">
        <v>0</v>
      </c>
      <c r="H16" s="14">
        <v>1</v>
      </c>
      <c r="I16" s="17">
        <v>0.791</v>
      </c>
      <c r="J16" s="17">
        <v>21.539</v>
      </c>
      <c r="K16" s="18">
        <v>1</v>
      </c>
      <c r="L16" s="18">
        <v>0</v>
      </c>
      <c r="M16" s="18">
        <v>0</v>
      </c>
      <c r="N16" s="18">
        <v>0</v>
      </c>
      <c r="O16" s="18">
        <v>0</v>
      </c>
      <c r="P16" s="18">
        <v>-1.137</v>
      </c>
      <c r="Q16" s="18">
        <v>0</v>
      </c>
      <c r="R16" s="18">
        <v>-1</v>
      </c>
    </row>
    <row r="17" ht="16.5" spans="1:18">
      <c r="A17" s="14">
        <v>49</v>
      </c>
      <c r="B17" s="14" t="s">
        <v>96</v>
      </c>
      <c r="C17" s="14">
        <v>1234.77</v>
      </c>
      <c r="D17" s="14">
        <v>1602.565</v>
      </c>
      <c r="E17" s="14">
        <v>0</v>
      </c>
      <c r="F17" s="14">
        <v>0</v>
      </c>
      <c r="G17" s="14">
        <v>0</v>
      </c>
      <c r="H17" s="14">
        <v>1</v>
      </c>
      <c r="I17" s="17">
        <v>1.917</v>
      </c>
      <c r="J17" s="17">
        <v>24.427</v>
      </c>
      <c r="K17" s="18">
        <v>4</v>
      </c>
      <c r="L17" s="18">
        <v>0</v>
      </c>
      <c r="M17" s="18">
        <v>0</v>
      </c>
      <c r="N17" s="18">
        <v>0</v>
      </c>
      <c r="O17" s="18">
        <v>0</v>
      </c>
      <c r="P17" s="18">
        <v>-6.843</v>
      </c>
      <c r="Q17" s="18">
        <v>0</v>
      </c>
      <c r="R17" s="18">
        <v>0</v>
      </c>
    </row>
    <row r="18" ht="16.5" spans="1:18">
      <c r="A18" s="14">
        <v>51</v>
      </c>
      <c r="B18" s="14" t="s">
        <v>97</v>
      </c>
      <c r="C18" s="14">
        <v>6475.99</v>
      </c>
      <c r="D18" s="14">
        <v>8198.922</v>
      </c>
      <c r="E18" s="14">
        <v>0</v>
      </c>
      <c r="F18" s="14">
        <v>0</v>
      </c>
      <c r="G18" s="14">
        <v>0</v>
      </c>
      <c r="H18" s="14">
        <v>1</v>
      </c>
      <c r="I18" s="17">
        <v>1.476</v>
      </c>
      <c r="J18" s="17">
        <v>22.18</v>
      </c>
      <c r="K18" s="18">
        <v>4</v>
      </c>
      <c r="L18" s="18">
        <v>0</v>
      </c>
      <c r="M18" s="18">
        <v>0</v>
      </c>
      <c r="N18" s="18">
        <v>0</v>
      </c>
      <c r="O18" s="18">
        <v>0</v>
      </c>
      <c r="P18" s="18">
        <v>-11.254</v>
      </c>
      <c r="Q18" s="18">
        <v>0</v>
      </c>
      <c r="R18" s="18">
        <v>0</v>
      </c>
    </row>
    <row r="19" ht="16.5" spans="1:18">
      <c r="A19" s="14">
        <v>61</v>
      </c>
      <c r="B19" s="14" t="s">
        <v>98</v>
      </c>
      <c r="C19" s="14">
        <v>170.779</v>
      </c>
      <c r="D19" s="14">
        <v>174.296</v>
      </c>
      <c r="E19" s="14">
        <v>0</v>
      </c>
      <c r="F19" s="14">
        <v>0</v>
      </c>
      <c r="G19" s="14">
        <v>0</v>
      </c>
      <c r="H19" s="14">
        <v>1</v>
      </c>
      <c r="I19" s="17">
        <v>0.548</v>
      </c>
      <c r="J19" s="17">
        <v>2.555</v>
      </c>
      <c r="K19" s="18">
        <v>4</v>
      </c>
      <c r="L19" s="18">
        <v>0</v>
      </c>
      <c r="M19" s="18">
        <v>0</v>
      </c>
      <c r="N19" s="18">
        <v>0</v>
      </c>
      <c r="O19" s="18">
        <v>0</v>
      </c>
      <c r="P19" s="18">
        <v>-16.289</v>
      </c>
      <c r="Q19" s="18">
        <v>0</v>
      </c>
      <c r="R19" s="18">
        <v>0</v>
      </c>
    </row>
    <row r="20" ht="16.5" spans="1:18">
      <c r="A20" s="14">
        <v>62</v>
      </c>
      <c r="B20" s="14" t="s">
        <v>99</v>
      </c>
      <c r="C20" s="14">
        <v>1504.585</v>
      </c>
      <c r="D20" s="14">
        <v>1865.38</v>
      </c>
      <c r="E20" s="14">
        <v>0</v>
      </c>
      <c r="F20" s="14">
        <v>0</v>
      </c>
      <c r="G20" s="14">
        <v>0</v>
      </c>
      <c r="H20" s="14">
        <v>1</v>
      </c>
      <c r="I20" s="17">
        <v>1.762</v>
      </c>
      <c r="J20" s="17">
        <v>20.763</v>
      </c>
      <c r="K20" s="18">
        <v>4</v>
      </c>
      <c r="L20" s="18">
        <v>0</v>
      </c>
      <c r="M20" s="18">
        <v>0</v>
      </c>
      <c r="N20" s="18">
        <v>0</v>
      </c>
      <c r="O20" s="18">
        <v>0</v>
      </c>
      <c r="P20" s="18">
        <v>-2.105</v>
      </c>
      <c r="Q20" s="18">
        <v>0</v>
      </c>
      <c r="R20" s="18">
        <v>0</v>
      </c>
    </row>
    <row r="21" ht="16.5" spans="1:18">
      <c r="A21" s="14">
        <v>67</v>
      </c>
      <c r="B21" s="14" t="s">
        <v>100</v>
      </c>
      <c r="C21" s="14">
        <v>5052.195</v>
      </c>
      <c r="D21" s="14">
        <v>6566.573</v>
      </c>
      <c r="E21" s="14">
        <v>0</v>
      </c>
      <c r="F21" s="14">
        <v>0</v>
      </c>
      <c r="G21" s="14">
        <v>0</v>
      </c>
      <c r="H21" s="14">
        <v>1</v>
      </c>
      <c r="I21" s="17">
        <v>7.417</v>
      </c>
      <c r="J21" s="17">
        <v>28.768</v>
      </c>
      <c r="K21" s="18">
        <v>4</v>
      </c>
      <c r="L21" s="18">
        <v>0</v>
      </c>
      <c r="M21" s="18">
        <v>0</v>
      </c>
      <c r="N21" s="18">
        <v>0</v>
      </c>
      <c r="O21" s="18">
        <v>0</v>
      </c>
      <c r="P21" s="18">
        <v>-9.56</v>
      </c>
      <c r="Q21" s="18">
        <v>0</v>
      </c>
      <c r="R21" s="18">
        <v>0</v>
      </c>
    </row>
    <row r="22" ht="16.5" spans="1:18">
      <c r="A22" s="14">
        <v>73</v>
      </c>
      <c r="B22" s="14" t="s">
        <v>101</v>
      </c>
      <c r="C22" s="14">
        <v>2316.978</v>
      </c>
      <c r="D22" s="14">
        <v>3064.702</v>
      </c>
      <c r="E22" s="14">
        <v>0</v>
      </c>
      <c r="F22" s="14">
        <v>0</v>
      </c>
      <c r="G22" s="14">
        <v>0</v>
      </c>
      <c r="H22" s="14">
        <v>1</v>
      </c>
      <c r="I22" s="17">
        <v>1.351</v>
      </c>
      <c r="J22" s="17">
        <v>25.42</v>
      </c>
      <c r="K22" s="18">
        <v>4</v>
      </c>
      <c r="L22" s="18">
        <v>0</v>
      </c>
      <c r="M22" s="18">
        <v>0</v>
      </c>
      <c r="N22" s="18">
        <v>0</v>
      </c>
      <c r="O22" s="18">
        <v>0</v>
      </c>
      <c r="P22" s="18">
        <v>-1.518</v>
      </c>
      <c r="Q22" s="18">
        <v>0</v>
      </c>
      <c r="R22" s="18">
        <v>0</v>
      </c>
    </row>
    <row r="23" ht="16.5" spans="1:18">
      <c r="A23" s="14">
        <v>76</v>
      </c>
      <c r="B23" s="14" t="s">
        <v>102</v>
      </c>
      <c r="C23" s="14">
        <v>4147.461</v>
      </c>
      <c r="D23" s="14">
        <v>5035.35</v>
      </c>
      <c r="E23" s="14">
        <v>0</v>
      </c>
      <c r="F23" s="14">
        <v>0</v>
      </c>
      <c r="G23" s="14">
        <v>0</v>
      </c>
      <c r="H23" s="14">
        <v>1</v>
      </c>
      <c r="I23" s="17">
        <v>0.929</v>
      </c>
      <c r="J23" s="17">
        <v>18.398</v>
      </c>
      <c r="K23" s="18">
        <v>2</v>
      </c>
      <c r="L23" s="18">
        <v>0</v>
      </c>
      <c r="M23" s="18">
        <v>1</v>
      </c>
      <c r="N23" s="18">
        <v>-1</v>
      </c>
      <c r="O23" s="18">
        <v>0</v>
      </c>
      <c r="P23" s="18">
        <v>0.002</v>
      </c>
      <c r="Q23" s="18">
        <v>0</v>
      </c>
      <c r="R23" s="18">
        <v>0</v>
      </c>
    </row>
    <row r="24" ht="16.5" spans="1:18">
      <c r="A24" s="14">
        <v>77</v>
      </c>
      <c r="B24" s="14" t="s">
        <v>103</v>
      </c>
      <c r="C24" s="14">
        <v>2803.303</v>
      </c>
      <c r="D24" s="14">
        <v>4019.176</v>
      </c>
      <c r="E24" s="14">
        <v>0</v>
      </c>
      <c r="F24" s="14">
        <v>0</v>
      </c>
      <c r="G24" s="14">
        <v>0</v>
      </c>
      <c r="H24" s="14">
        <v>1</v>
      </c>
      <c r="I24" s="17">
        <v>7.382</v>
      </c>
      <c r="J24" s="17">
        <v>35.401</v>
      </c>
      <c r="K24" s="18">
        <v>4</v>
      </c>
      <c r="L24" s="18">
        <v>0</v>
      </c>
      <c r="M24" s="18">
        <v>0</v>
      </c>
      <c r="N24" s="18">
        <v>0</v>
      </c>
      <c r="O24" s="18">
        <v>0</v>
      </c>
      <c r="P24" s="18">
        <v>0.534</v>
      </c>
      <c r="Q24" s="18">
        <v>0</v>
      </c>
      <c r="R24" s="18">
        <v>0</v>
      </c>
    </row>
    <row r="25" ht="16.5" spans="1:18">
      <c r="A25" s="14">
        <v>78</v>
      </c>
      <c r="B25" s="14" t="s">
        <v>104</v>
      </c>
      <c r="C25" s="14">
        <v>2394.43</v>
      </c>
      <c r="D25" s="14">
        <v>2898.242</v>
      </c>
      <c r="E25" s="14">
        <v>0</v>
      </c>
      <c r="F25" s="14">
        <v>0</v>
      </c>
      <c r="G25" s="14">
        <v>0</v>
      </c>
      <c r="H25" s="14">
        <v>1</v>
      </c>
      <c r="I25" s="17">
        <v>5.509</v>
      </c>
      <c r="J25" s="17">
        <v>21.934</v>
      </c>
      <c r="K25" s="18">
        <v>1</v>
      </c>
      <c r="L25" s="18">
        <v>0</v>
      </c>
      <c r="M25" s="18">
        <v>0</v>
      </c>
      <c r="N25" s="18">
        <v>0</v>
      </c>
      <c r="O25" s="18">
        <v>0</v>
      </c>
      <c r="P25" s="18">
        <v>-4.802</v>
      </c>
      <c r="Q25" s="18">
        <v>0</v>
      </c>
      <c r="R25" s="18">
        <v>-1</v>
      </c>
    </row>
    <row r="26" ht="16.5" spans="1:18">
      <c r="A26" s="14">
        <v>90</v>
      </c>
      <c r="B26" s="14" t="s">
        <v>105</v>
      </c>
      <c r="C26" s="14">
        <v>957.863</v>
      </c>
      <c r="D26" s="14">
        <v>1206.544</v>
      </c>
      <c r="E26" s="14">
        <v>0</v>
      </c>
      <c r="F26" s="14">
        <v>0</v>
      </c>
      <c r="G26" s="14">
        <v>0</v>
      </c>
      <c r="H26" s="14">
        <v>1</v>
      </c>
      <c r="I26" s="17">
        <v>0.475</v>
      </c>
      <c r="J26" s="17">
        <v>20.988</v>
      </c>
      <c r="K26" s="18">
        <v>2</v>
      </c>
      <c r="L26" s="18">
        <v>0</v>
      </c>
      <c r="M26" s="18">
        <v>0</v>
      </c>
      <c r="N26" s="18">
        <v>0</v>
      </c>
      <c r="O26" s="18">
        <v>0</v>
      </c>
      <c r="P26" s="18">
        <v>0.271</v>
      </c>
      <c r="Q26" s="18">
        <v>0</v>
      </c>
      <c r="R26" s="18">
        <v>0</v>
      </c>
    </row>
    <row r="27" ht="16.5" spans="1:18">
      <c r="A27" s="14">
        <v>91</v>
      </c>
      <c r="B27" s="14" t="s">
        <v>106</v>
      </c>
      <c r="C27" s="14">
        <v>8258.33</v>
      </c>
      <c r="D27" s="14">
        <v>10600.747</v>
      </c>
      <c r="E27" s="14">
        <v>0</v>
      </c>
      <c r="F27" s="14">
        <v>0</v>
      </c>
      <c r="G27" s="14">
        <v>0</v>
      </c>
      <c r="H27" s="14">
        <v>1</v>
      </c>
      <c r="I27" s="17">
        <v>2.886</v>
      </c>
      <c r="J27" s="17">
        <v>24.345</v>
      </c>
      <c r="K27" s="18">
        <v>4</v>
      </c>
      <c r="L27" s="18">
        <v>0</v>
      </c>
      <c r="M27" s="18">
        <v>0</v>
      </c>
      <c r="N27" s="18">
        <v>0</v>
      </c>
      <c r="O27" s="18">
        <v>0</v>
      </c>
      <c r="P27" s="18">
        <v>-20.89</v>
      </c>
      <c r="Q27" s="18">
        <v>0</v>
      </c>
      <c r="R27" s="18">
        <v>0</v>
      </c>
    </row>
    <row r="28" ht="16.5" spans="1:18">
      <c r="A28" s="14">
        <v>93</v>
      </c>
      <c r="B28" s="14" t="s">
        <v>107</v>
      </c>
      <c r="C28" s="14">
        <v>8992.178</v>
      </c>
      <c r="D28" s="14">
        <v>11416.708</v>
      </c>
      <c r="E28" s="14">
        <v>0</v>
      </c>
      <c r="F28" s="14">
        <v>0</v>
      </c>
      <c r="G28" s="14">
        <v>0</v>
      </c>
      <c r="H28" s="14">
        <v>1</v>
      </c>
      <c r="I28" s="17">
        <v>0.931</v>
      </c>
      <c r="J28" s="17">
        <v>21.97</v>
      </c>
      <c r="K28" s="18">
        <v>4</v>
      </c>
      <c r="L28" s="18">
        <v>0</v>
      </c>
      <c r="M28" s="18">
        <v>0</v>
      </c>
      <c r="N28" s="18">
        <v>0</v>
      </c>
      <c r="O28" s="18">
        <v>0</v>
      </c>
      <c r="P28" s="18">
        <v>-5.013</v>
      </c>
      <c r="Q28" s="18">
        <v>0</v>
      </c>
      <c r="R28" s="18">
        <v>0</v>
      </c>
    </row>
    <row r="29" ht="16.5" spans="1:18">
      <c r="A29" s="14">
        <v>95</v>
      </c>
      <c r="B29" s="14" t="s">
        <v>108</v>
      </c>
      <c r="C29" s="14">
        <v>2266.654</v>
      </c>
      <c r="D29" s="14">
        <v>2937.208</v>
      </c>
      <c r="E29" s="14">
        <v>0</v>
      </c>
      <c r="F29" s="14">
        <v>0</v>
      </c>
      <c r="G29" s="14">
        <v>0</v>
      </c>
      <c r="H29" s="14">
        <v>1</v>
      </c>
      <c r="I29" s="17">
        <v>2.802</v>
      </c>
      <c r="J29" s="17">
        <v>24.992</v>
      </c>
      <c r="K29" s="18">
        <v>4</v>
      </c>
      <c r="L29" s="18">
        <v>0</v>
      </c>
      <c r="M29" s="18">
        <v>0</v>
      </c>
      <c r="N29" s="18">
        <v>0</v>
      </c>
      <c r="O29" s="18">
        <v>0</v>
      </c>
      <c r="P29" s="18">
        <v>-11.689</v>
      </c>
      <c r="Q29" s="18">
        <v>0</v>
      </c>
      <c r="R29" s="18">
        <v>0</v>
      </c>
    </row>
    <row r="30" ht="16.5" spans="1:18">
      <c r="A30" s="14">
        <v>97</v>
      </c>
      <c r="B30" s="14" t="s">
        <v>109</v>
      </c>
      <c r="C30" s="14">
        <v>6433.101</v>
      </c>
      <c r="D30" s="14">
        <v>8443.089</v>
      </c>
      <c r="E30" s="14">
        <v>0</v>
      </c>
      <c r="F30" s="14">
        <v>0</v>
      </c>
      <c r="G30" s="14">
        <v>0</v>
      </c>
      <c r="H30" s="14">
        <v>1</v>
      </c>
      <c r="I30" s="17">
        <v>5.66</v>
      </c>
      <c r="J30" s="17">
        <v>28.119</v>
      </c>
      <c r="K30" s="18">
        <v>4</v>
      </c>
      <c r="L30" s="18">
        <v>0</v>
      </c>
      <c r="M30" s="18">
        <v>0</v>
      </c>
      <c r="N30" s="18">
        <v>0</v>
      </c>
      <c r="O30" s="18">
        <v>0</v>
      </c>
      <c r="P30" s="18">
        <v>-7.082</v>
      </c>
      <c r="Q30" s="18">
        <v>0</v>
      </c>
      <c r="R30" s="18">
        <v>0</v>
      </c>
    </row>
    <row r="31" ht="16.5" spans="1:18">
      <c r="A31" s="14">
        <v>99</v>
      </c>
      <c r="B31" s="14" t="s">
        <v>110</v>
      </c>
      <c r="C31" s="14">
        <v>6181.418</v>
      </c>
      <c r="D31" s="14">
        <v>7878.823</v>
      </c>
      <c r="E31" s="14">
        <v>0</v>
      </c>
      <c r="F31" s="14">
        <v>0</v>
      </c>
      <c r="G31" s="14">
        <v>0</v>
      </c>
      <c r="H31" s="14">
        <v>1</v>
      </c>
      <c r="I31" s="17">
        <v>0.779</v>
      </c>
      <c r="J31" s="17">
        <v>22.155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18">
        <v>-0.267</v>
      </c>
      <c r="Q31" s="18">
        <v>0</v>
      </c>
      <c r="R31" s="18">
        <v>-1</v>
      </c>
    </row>
    <row r="32" ht="16.5" spans="1:18">
      <c r="A32" s="14">
        <v>101</v>
      </c>
      <c r="B32" s="14" t="s">
        <v>111</v>
      </c>
      <c r="C32" s="14">
        <v>240.1</v>
      </c>
      <c r="D32" s="14">
        <v>242.295</v>
      </c>
      <c r="E32" s="14">
        <v>0</v>
      </c>
      <c r="F32" s="14">
        <v>0</v>
      </c>
      <c r="G32" s="14">
        <v>0</v>
      </c>
      <c r="H32" s="14">
        <v>1</v>
      </c>
      <c r="I32" s="17">
        <v>0.3</v>
      </c>
      <c r="J32" s="17">
        <v>1.204</v>
      </c>
      <c r="K32" s="18">
        <v>2</v>
      </c>
      <c r="L32" s="18">
        <v>0</v>
      </c>
      <c r="M32" s="18">
        <v>0</v>
      </c>
      <c r="N32" s="18">
        <v>0</v>
      </c>
      <c r="O32" s="18">
        <v>0</v>
      </c>
      <c r="P32" s="18">
        <v>-10.377</v>
      </c>
      <c r="Q32" s="18">
        <v>0</v>
      </c>
      <c r="R32" s="18">
        <v>-1</v>
      </c>
    </row>
    <row r="33" ht="16.5" spans="1:18">
      <c r="A33" s="14">
        <v>111</v>
      </c>
      <c r="B33" s="14" t="s">
        <v>112</v>
      </c>
      <c r="C33" s="14">
        <v>5077.143</v>
      </c>
      <c r="D33" s="14">
        <v>7117.073</v>
      </c>
      <c r="E33" s="14">
        <v>0</v>
      </c>
      <c r="F33" s="14">
        <v>0</v>
      </c>
      <c r="G33" s="14">
        <v>0</v>
      </c>
      <c r="H33" s="14">
        <v>1</v>
      </c>
      <c r="I33" s="17">
        <v>7.256</v>
      </c>
      <c r="J33" s="17">
        <v>33.839</v>
      </c>
      <c r="K33" s="18">
        <v>4</v>
      </c>
      <c r="L33" s="18">
        <v>0</v>
      </c>
      <c r="M33" s="18">
        <v>0</v>
      </c>
      <c r="N33" s="18">
        <v>0</v>
      </c>
      <c r="O33" s="18">
        <v>0</v>
      </c>
      <c r="P33" s="18">
        <v>-8.67</v>
      </c>
      <c r="Q33" s="18">
        <v>0</v>
      </c>
      <c r="R33" s="18">
        <v>0</v>
      </c>
    </row>
    <row r="34" ht="16.5" spans="1:18">
      <c r="A34" s="14">
        <v>116</v>
      </c>
      <c r="B34" s="14" t="s">
        <v>113</v>
      </c>
      <c r="C34" s="14">
        <v>191.45</v>
      </c>
      <c r="D34" s="14">
        <v>192.853</v>
      </c>
      <c r="E34" s="14">
        <v>0</v>
      </c>
      <c r="F34" s="14">
        <v>0</v>
      </c>
      <c r="G34" s="14">
        <v>0</v>
      </c>
      <c r="H34" s="14">
        <v>1</v>
      </c>
      <c r="I34" s="17">
        <v>0.123</v>
      </c>
      <c r="J34" s="17">
        <v>0.849</v>
      </c>
      <c r="K34" s="18">
        <v>4</v>
      </c>
      <c r="L34" s="18">
        <v>0</v>
      </c>
      <c r="M34" s="18">
        <v>0</v>
      </c>
      <c r="N34" s="18">
        <v>0</v>
      </c>
      <c r="O34" s="18">
        <v>0</v>
      </c>
      <c r="P34" s="18">
        <v>-8.534</v>
      </c>
      <c r="Q34" s="18">
        <v>0</v>
      </c>
      <c r="R34" s="18">
        <v>0</v>
      </c>
    </row>
    <row r="35" ht="16.5" spans="1:18">
      <c r="A35" s="14">
        <v>123</v>
      </c>
      <c r="B35" s="14" t="s">
        <v>114</v>
      </c>
      <c r="C35" s="14">
        <v>4341.995</v>
      </c>
      <c r="D35" s="14">
        <v>5612.216</v>
      </c>
      <c r="E35" s="14">
        <v>0</v>
      </c>
      <c r="F35" s="14">
        <v>0</v>
      </c>
      <c r="G35" s="14">
        <v>0</v>
      </c>
      <c r="H35" s="14">
        <v>1</v>
      </c>
      <c r="I35" s="17">
        <v>4.046</v>
      </c>
      <c r="J35" s="17">
        <v>25.763</v>
      </c>
      <c r="K35" s="18">
        <v>4</v>
      </c>
      <c r="L35" s="18">
        <v>0</v>
      </c>
      <c r="M35" s="18">
        <v>0</v>
      </c>
      <c r="N35" s="18">
        <v>0</v>
      </c>
      <c r="O35" s="18">
        <v>0</v>
      </c>
      <c r="P35" s="18">
        <v>-49.182</v>
      </c>
      <c r="Q35" s="18">
        <v>0</v>
      </c>
      <c r="R35" s="18">
        <v>0</v>
      </c>
    </row>
    <row r="36" ht="16.5" spans="1:18">
      <c r="A36" s="14">
        <v>131</v>
      </c>
      <c r="B36" s="14" t="s">
        <v>115</v>
      </c>
      <c r="C36" s="14">
        <v>1511.19</v>
      </c>
      <c r="D36" s="14">
        <v>2150.53</v>
      </c>
      <c r="E36" s="14">
        <v>0</v>
      </c>
      <c r="F36" s="14">
        <v>0</v>
      </c>
      <c r="G36" s="14">
        <v>0</v>
      </c>
      <c r="H36" s="14">
        <v>1</v>
      </c>
      <c r="I36" s="17">
        <v>5.955</v>
      </c>
      <c r="J36" s="17">
        <v>33.914</v>
      </c>
      <c r="K36" s="18">
        <v>3</v>
      </c>
      <c r="L36" s="18">
        <v>0</v>
      </c>
      <c r="M36" s="18">
        <v>0</v>
      </c>
      <c r="N36" s="18">
        <v>0</v>
      </c>
      <c r="O36" s="18">
        <v>0</v>
      </c>
      <c r="P36" s="18">
        <v>-29.27</v>
      </c>
      <c r="Q36" s="18">
        <v>0</v>
      </c>
      <c r="R36" s="18">
        <v>-1</v>
      </c>
    </row>
    <row r="37" ht="16.5" spans="1:18">
      <c r="A37" s="14">
        <v>133</v>
      </c>
      <c r="B37" s="14" t="s">
        <v>116</v>
      </c>
      <c r="C37" s="14">
        <v>3290.414</v>
      </c>
      <c r="D37" s="14">
        <v>4361.108</v>
      </c>
      <c r="E37" s="14">
        <v>0</v>
      </c>
      <c r="F37" s="14">
        <v>0</v>
      </c>
      <c r="G37" s="14">
        <v>0</v>
      </c>
      <c r="H37" s="14">
        <v>1</v>
      </c>
      <c r="I37" s="17">
        <v>4.563</v>
      </c>
      <c r="J37" s="17">
        <v>27.994</v>
      </c>
      <c r="K37" s="18">
        <v>4</v>
      </c>
      <c r="L37" s="18">
        <v>0</v>
      </c>
      <c r="M37" s="18">
        <v>0</v>
      </c>
      <c r="N37" s="18">
        <v>0</v>
      </c>
      <c r="O37" s="18">
        <v>-1</v>
      </c>
      <c r="P37" s="18">
        <v>-15.576</v>
      </c>
      <c r="Q37" s="18">
        <v>0</v>
      </c>
      <c r="R37" s="18">
        <v>0</v>
      </c>
    </row>
    <row r="38" ht="16.5" spans="1:18">
      <c r="A38" s="14">
        <v>135</v>
      </c>
      <c r="B38" s="14" t="s">
        <v>117</v>
      </c>
      <c r="C38" s="14">
        <v>3979.02</v>
      </c>
      <c r="D38" s="14">
        <v>5236.26</v>
      </c>
      <c r="E38" s="14">
        <v>0</v>
      </c>
      <c r="F38" s="14">
        <v>0</v>
      </c>
      <c r="G38" s="14">
        <v>0</v>
      </c>
      <c r="H38" s="14">
        <v>1</v>
      </c>
      <c r="I38" s="17">
        <v>5.414</v>
      </c>
      <c r="J38" s="17">
        <v>28.125</v>
      </c>
      <c r="K38" s="18">
        <v>4</v>
      </c>
      <c r="L38" s="18">
        <v>0</v>
      </c>
      <c r="M38" s="18">
        <v>0</v>
      </c>
      <c r="N38" s="18">
        <v>0</v>
      </c>
      <c r="O38" s="18">
        <v>0</v>
      </c>
      <c r="P38" s="18">
        <v>-37.277</v>
      </c>
      <c r="Q38" s="18">
        <v>0</v>
      </c>
      <c r="R38" s="18">
        <v>0</v>
      </c>
    </row>
    <row r="39" ht="16.5" spans="1:18">
      <c r="A39" s="14">
        <v>137</v>
      </c>
      <c r="B39" s="14" t="s">
        <v>118</v>
      </c>
      <c r="C39" s="14">
        <v>2899.06</v>
      </c>
      <c r="D39" s="14">
        <v>4076.37</v>
      </c>
      <c r="E39" s="14">
        <v>0</v>
      </c>
      <c r="F39" s="14">
        <v>0</v>
      </c>
      <c r="G39" s="14">
        <v>0</v>
      </c>
      <c r="H39" s="14">
        <v>1</v>
      </c>
      <c r="I39" s="17">
        <v>6.553</v>
      </c>
      <c r="J39" s="17">
        <v>33.541</v>
      </c>
      <c r="K39" s="18">
        <v>4</v>
      </c>
      <c r="L39" s="18">
        <v>2</v>
      </c>
      <c r="M39" s="18">
        <v>0</v>
      </c>
      <c r="N39" s="18">
        <v>0</v>
      </c>
      <c r="O39" s="18">
        <v>0</v>
      </c>
      <c r="P39" s="18">
        <v>-2.16</v>
      </c>
      <c r="Q39" s="18">
        <v>0</v>
      </c>
      <c r="R39" s="18">
        <v>0</v>
      </c>
    </row>
    <row r="40" ht="16.5" spans="1:18">
      <c r="A40" s="14">
        <v>141</v>
      </c>
      <c r="B40" s="14" t="s">
        <v>119</v>
      </c>
      <c r="C40" s="14">
        <v>2279.196</v>
      </c>
      <c r="D40" s="14">
        <v>3100.591</v>
      </c>
      <c r="E40" s="14">
        <v>0</v>
      </c>
      <c r="F40" s="14">
        <v>0</v>
      </c>
      <c r="G40" s="14">
        <v>0</v>
      </c>
      <c r="H40" s="14">
        <v>1</v>
      </c>
      <c r="I40" s="17">
        <v>1.819</v>
      </c>
      <c r="J40" s="17">
        <v>27.829</v>
      </c>
      <c r="K40" s="18">
        <v>1</v>
      </c>
      <c r="L40" s="18">
        <v>0</v>
      </c>
      <c r="M40" s="18">
        <v>0</v>
      </c>
      <c r="N40" s="18">
        <v>0</v>
      </c>
      <c r="O40" s="18">
        <v>0</v>
      </c>
      <c r="P40" s="18">
        <v>-4.336</v>
      </c>
      <c r="Q40" s="18">
        <v>0</v>
      </c>
      <c r="R40" s="18">
        <v>-1</v>
      </c>
    </row>
    <row r="41" ht="16.5" spans="1:18">
      <c r="A41" s="14">
        <v>146</v>
      </c>
      <c r="B41" s="14" t="s">
        <v>120</v>
      </c>
      <c r="C41" s="14">
        <v>5431.917</v>
      </c>
      <c r="D41" s="14">
        <v>6809.468</v>
      </c>
      <c r="E41" s="14">
        <v>0</v>
      </c>
      <c r="F41" s="14">
        <v>0</v>
      </c>
      <c r="G41" s="14">
        <v>0</v>
      </c>
      <c r="H41" s="14">
        <v>1</v>
      </c>
      <c r="I41" s="17">
        <v>1.546</v>
      </c>
      <c r="J41" s="17">
        <v>21.463</v>
      </c>
      <c r="K41" s="18">
        <v>4</v>
      </c>
      <c r="L41" s="18">
        <v>0</v>
      </c>
      <c r="M41" s="18">
        <v>0</v>
      </c>
      <c r="N41" s="18">
        <v>0</v>
      </c>
      <c r="O41" s="18">
        <v>0</v>
      </c>
      <c r="P41" s="18">
        <v>-3.009</v>
      </c>
      <c r="Q41" s="18">
        <v>0</v>
      </c>
      <c r="R41" s="18">
        <v>0</v>
      </c>
    </row>
    <row r="42" ht="16.5" spans="1:18">
      <c r="A42" s="14">
        <v>148</v>
      </c>
      <c r="B42" s="14" t="s">
        <v>121</v>
      </c>
      <c r="C42" s="14">
        <v>6678.783</v>
      </c>
      <c r="D42" s="14">
        <v>8428.705</v>
      </c>
      <c r="E42" s="14">
        <v>0</v>
      </c>
      <c r="F42" s="14">
        <v>0</v>
      </c>
      <c r="G42" s="14">
        <v>0</v>
      </c>
      <c r="H42" s="14">
        <v>1</v>
      </c>
      <c r="I42" s="17">
        <v>0.584</v>
      </c>
      <c r="J42" s="17">
        <v>21.224</v>
      </c>
      <c r="K42" s="18">
        <v>4</v>
      </c>
      <c r="L42" s="18">
        <v>0</v>
      </c>
      <c r="M42" s="18">
        <v>0</v>
      </c>
      <c r="N42" s="18">
        <v>0</v>
      </c>
      <c r="O42" s="18">
        <v>0</v>
      </c>
      <c r="P42" s="18">
        <v>-7.013</v>
      </c>
      <c r="Q42" s="18">
        <v>0</v>
      </c>
      <c r="R42" s="18">
        <v>0</v>
      </c>
    </row>
    <row r="43" ht="16.5" spans="1:18">
      <c r="A43" s="14">
        <v>161</v>
      </c>
      <c r="B43" s="14" t="s">
        <v>122</v>
      </c>
      <c r="C43" s="14">
        <v>1193.765</v>
      </c>
      <c r="D43" s="14">
        <v>1538.035</v>
      </c>
      <c r="E43" s="14">
        <v>0</v>
      </c>
      <c r="F43" s="14">
        <v>0</v>
      </c>
      <c r="G43" s="14">
        <v>0</v>
      </c>
      <c r="H43" s="14">
        <v>1</v>
      </c>
      <c r="I43" s="17">
        <v>1.528</v>
      </c>
      <c r="J43" s="17">
        <v>23.57</v>
      </c>
      <c r="K43" s="18">
        <v>4</v>
      </c>
      <c r="L43" s="18">
        <v>0</v>
      </c>
      <c r="M43" s="18">
        <v>0</v>
      </c>
      <c r="N43" s="18">
        <v>0</v>
      </c>
      <c r="O43" s="18">
        <v>0</v>
      </c>
      <c r="P43" s="18">
        <v>-20.165</v>
      </c>
      <c r="Q43" s="18">
        <v>0</v>
      </c>
      <c r="R43" s="18">
        <v>0</v>
      </c>
    </row>
    <row r="44" ht="16.5" spans="1:18">
      <c r="A44" s="14">
        <v>162</v>
      </c>
      <c r="B44" s="14" t="s">
        <v>123</v>
      </c>
      <c r="C44" s="14">
        <v>2188.758</v>
      </c>
      <c r="D44" s="14">
        <v>2943.942</v>
      </c>
      <c r="E44" s="14">
        <v>0</v>
      </c>
      <c r="F44" s="14">
        <v>0</v>
      </c>
      <c r="G44" s="14">
        <v>0</v>
      </c>
      <c r="H44" s="14">
        <v>1</v>
      </c>
      <c r="I44" s="17">
        <v>8.171</v>
      </c>
      <c r="J44" s="17">
        <v>31.727</v>
      </c>
      <c r="K44" s="18">
        <v>4</v>
      </c>
      <c r="L44" s="18">
        <v>0</v>
      </c>
      <c r="M44" s="18">
        <v>0</v>
      </c>
      <c r="N44" s="18">
        <v>0</v>
      </c>
      <c r="O44" s="18">
        <v>0</v>
      </c>
      <c r="P44" s="18">
        <v>-28.356</v>
      </c>
      <c r="Q44" s="18">
        <v>0</v>
      </c>
      <c r="R44" s="18">
        <v>0</v>
      </c>
    </row>
    <row r="45" ht="16.5" spans="1:18">
      <c r="A45" s="14">
        <v>682</v>
      </c>
      <c r="B45" s="14" t="s">
        <v>124</v>
      </c>
      <c r="C45" s="14">
        <v>826.125</v>
      </c>
      <c r="D45" s="14">
        <v>1221.01</v>
      </c>
      <c r="E45" s="14">
        <v>0</v>
      </c>
      <c r="F45" s="14">
        <v>0</v>
      </c>
      <c r="G45" s="14">
        <v>0</v>
      </c>
      <c r="H45" s="14">
        <v>1</v>
      </c>
      <c r="I45" s="17">
        <v>7.403</v>
      </c>
      <c r="J45" s="17">
        <v>37.35</v>
      </c>
      <c r="K45" s="18">
        <v>4</v>
      </c>
      <c r="L45" s="18">
        <v>0</v>
      </c>
      <c r="M45" s="18">
        <v>0</v>
      </c>
      <c r="N45" s="18">
        <v>0</v>
      </c>
      <c r="O45" s="18">
        <v>0</v>
      </c>
      <c r="P45" s="18">
        <v>-23.852</v>
      </c>
      <c r="Q45" s="18">
        <v>0</v>
      </c>
      <c r="R45" s="18">
        <v>0</v>
      </c>
    </row>
    <row r="46" ht="16.5" spans="1:18">
      <c r="A46" s="14">
        <v>685</v>
      </c>
      <c r="B46" s="14" t="s">
        <v>125</v>
      </c>
      <c r="C46" s="14">
        <v>934.31</v>
      </c>
      <c r="D46" s="14">
        <v>1449.509</v>
      </c>
      <c r="E46" s="14">
        <v>0</v>
      </c>
      <c r="F46" s="14">
        <v>0</v>
      </c>
      <c r="G46" s="14">
        <v>0</v>
      </c>
      <c r="H46" s="14">
        <v>1</v>
      </c>
      <c r="I46" s="17">
        <v>7.924</v>
      </c>
      <c r="J46" s="17">
        <v>40.651</v>
      </c>
      <c r="K46" s="18">
        <v>4</v>
      </c>
      <c r="L46" s="18">
        <v>0</v>
      </c>
      <c r="M46" s="18">
        <v>0</v>
      </c>
      <c r="N46" s="18">
        <v>0</v>
      </c>
      <c r="O46" s="18">
        <v>0</v>
      </c>
      <c r="P46" s="18">
        <v>-14.152</v>
      </c>
      <c r="Q46" s="18">
        <v>0</v>
      </c>
      <c r="R46" s="18">
        <v>0</v>
      </c>
    </row>
    <row r="47" ht="16.5" spans="1:18">
      <c r="A47" s="14">
        <v>688</v>
      </c>
      <c r="B47" s="14" t="s">
        <v>126</v>
      </c>
      <c r="C47" s="14">
        <v>647.732</v>
      </c>
      <c r="D47" s="14">
        <v>932.926</v>
      </c>
      <c r="E47" s="14">
        <v>0</v>
      </c>
      <c r="F47" s="14">
        <v>0</v>
      </c>
      <c r="G47" s="14">
        <v>0</v>
      </c>
      <c r="H47" s="14">
        <v>1</v>
      </c>
      <c r="I47" s="17">
        <v>5.467</v>
      </c>
      <c r="J47" s="17">
        <v>34.365</v>
      </c>
      <c r="K47" s="18">
        <v>4</v>
      </c>
      <c r="L47" s="18">
        <v>0</v>
      </c>
      <c r="M47" s="18">
        <v>0</v>
      </c>
      <c r="N47" s="18">
        <v>0</v>
      </c>
      <c r="O47" s="18">
        <v>0</v>
      </c>
      <c r="P47" s="18">
        <v>-2.444</v>
      </c>
      <c r="Q47" s="18">
        <v>0</v>
      </c>
      <c r="R47" s="18">
        <v>0</v>
      </c>
    </row>
    <row r="48" ht="16.5" spans="1:18">
      <c r="A48" s="14">
        <v>689</v>
      </c>
      <c r="B48" s="14" t="s">
        <v>127</v>
      </c>
      <c r="C48" s="14">
        <v>560.188</v>
      </c>
      <c r="D48" s="14">
        <v>818.166</v>
      </c>
      <c r="E48" s="14">
        <v>0</v>
      </c>
      <c r="F48" s="14">
        <v>0</v>
      </c>
      <c r="G48" s="14">
        <v>0</v>
      </c>
      <c r="H48" s="14">
        <v>1</v>
      </c>
      <c r="I48" s="17">
        <v>6.169</v>
      </c>
      <c r="J48" s="17">
        <v>35.755</v>
      </c>
      <c r="K48" s="18">
        <v>4</v>
      </c>
      <c r="L48" s="18">
        <v>0</v>
      </c>
      <c r="M48" s="18">
        <v>0</v>
      </c>
      <c r="N48" s="18">
        <v>0</v>
      </c>
      <c r="O48" s="18">
        <v>0</v>
      </c>
      <c r="P48" s="18">
        <v>-9.934</v>
      </c>
      <c r="Q48" s="18">
        <v>0</v>
      </c>
      <c r="R48" s="18">
        <v>0</v>
      </c>
    </row>
    <row r="49" ht="16.5" spans="1:18">
      <c r="A49" s="14">
        <v>690</v>
      </c>
      <c r="B49" s="14" t="s">
        <v>128</v>
      </c>
      <c r="C49" s="14">
        <v>690.83</v>
      </c>
      <c r="D49" s="14">
        <v>994.01</v>
      </c>
      <c r="E49" s="14">
        <v>0</v>
      </c>
      <c r="F49" s="14">
        <v>0</v>
      </c>
      <c r="G49" s="14">
        <v>0</v>
      </c>
      <c r="H49" s="14">
        <v>1</v>
      </c>
      <c r="I49" s="17">
        <v>1.142</v>
      </c>
      <c r="J49" s="17">
        <v>31.294</v>
      </c>
      <c r="K49" s="18">
        <v>4</v>
      </c>
      <c r="L49" s="18">
        <v>0</v>
      </c>
      <c r="M49" s="18">
        <v>0</v>
      </c>
      <c r="N49" s="18">
        <v>0</v>
      </c>
      <c r="O49" s="18">
        <v>0</v>
      </c>
      <c r="P49" s="18">
        <v>-6.334</v>
      </c>
      <c r="Q49" s="18">
        <v>0</v>
      </c>
      <c r="R49" s="18">
        <v>0</v>
      </c>
    </row>
    <row r="50" ht="16.5" spans="1:18">
      <c r="A50" s="14">
        <v>691</v>
      </c>
      <c r="B50" s="14" t="s">
        <v>129</v>
      </c>
      <c r="C50" s="14">
        <v>772.118</v>
      </c>
      <c r="D50" s="14">
        <v>1105.324</v>
      </c>
      <c r="E50" s="14">
        <v>0</v>
      </c>
      <c r="F50" s="14">
        <v>0</v>
      </c>
      <c r="G50" s="14">
        <v>0</v>
      </c>
      <c r="H50" s="14">
        <v>1</v>
      </c>
      <c r="I50" s="17">
        <v>3.543</v>
      </c>
      <c r="J50" s="17">
        <v>32.621</v>
      </c>
      <c r="K50" s="18">
        <v>4</v>
      </c>
      <c r="L50" s="18">
        <v>0</v>
      </c>
      <c r="M50" s="18">
        <v>0</v>
      </c>
      <c r="N50" s="18">
        <v>0</v>
      </c>
      <c r="O50" s="18">
        <v>0</v>
      </c>
      <c r="P50" s="18">
        <v>-42.918</v>
      </c>
      <c r="Q50" s="18">
        <v>0</v>
      </c>
      <c r="R50" s="18">
        <v>0</v>
      </c>
    </row>
    <row r="51" ht="16.5" spans="1:18">
      <c r="A51" s="14">
        <v>692</v>
      </c>
      <c r="B51" s="14" t="s">
        <v>130</v>
      </c>
      <c r="C51" s="14">
        <v>691.132</v>
      </c>
      <c r="D51" s="14">
        <v>1017.597</v>
      </c>
      <c r="E51" s="14">
        <v>0</v>
      </c>
      <c r="F51" s="14">
        <v>0</v>
      </c>
      <c r="G51" s="14">
        <v>0</v>
      </c>
      <c r="H51" s="14">
        <v>1</v>
      </c>
      <c r="I51" s="17">
        <v>3.183</v>
      </c>
      <c r="J51" s="17">
        <v>34.244</v>
      </c>
      <c r="K51" s="18">
        <v>4</v>
      </c>
      <c r="L51" s="18">
        <v>0</v>
      </c>
      <c r="M51" s="18">
        <v>0</v>
      </c>
      <c r="N51" s="18">
        <v>0</v>
      </c>
      <c r="O51" s="18">
        <v>0</v>
      </c>
      <c r="P51" s="18">
        <v>-3.82</v>
      </c>
      <c r="Q51" s="18">
        <v>0</v>
      </c>
      <c r="R51" s="18">
        <v>0</v>
      </c>
    </row>
    <row r="52" ht="16.5" spans="1:18">
      <c r="A52" s="14">
        <v>695</v>
      </c>
      <c r="B52" s="14" t="s">
        <v>131</v>
      </c>
      <c r="C52" s="14">
        <v>516.359</v>
      </c>
      <c r="D52" s="14">
        <v>756.361</v>
      </c>
      <c r="E52" s="14">
        <v>0</v>
      </c>
      <c r="F52" s="14">
        <v>0</v>
      </c>
      <c r="G52" s="14">
        <v>0</v>
      </c>
      <c r="H52" s="14">
        <v>1</v>
      </c>
      <c r="I52" s="17">
        <v>0.281</v>
      </c>
      <c r="J52" s="17">
        <v>31.923</v>
      </c>
      <c r="K52" s="18">
        <v>4</v>
      </c>
      <c r="L52" s="18">
        <v>0</v>
      </c>
      <c r="M52" s="18">
        <v>0</v>
      </c>
      <c r="N52" s="18">
        <v>0</v>
      </c>
      <c r="O52" s="18">
        <v>0</v>
      </c>
      <c r="P52" s="18">
        <v>-25.929</v>
      </c>
      <c r="Q52" s="18">
        <v>0</v>
      </c>
      <c r="R52" s="18">
        <v>0</v>
      </c>
    </row>
    <row r="53" ht="16.5" spans="1:18">
      <c r="A53" s="14">
        <v>698</v>
      </c>
      <c r="B53" s="14" t="s">
        <v>132</v>
      </c>
      <c r="C53" s="14">
        <v>669.935</v>
      </c>
      <c r="D53" s="14">
        <v>958.812</v>
      </c>
      <c r="E53" s="14">
        <v>0</v>
      </c>
      <c r="F53" s="14">
        <v>0</v>
      </c>
      <c r="G53" s="14">
        <v>0</v>
      </c>
      <c r="H53" s="14">
        <v>1</v>
      </c>
      <c r="I53" s="17">
        <v>1.921</v>
      </c>
      <c r="J53" s="17">
        <v>31.471</v>
      </c>
      <c r="K53" s="18">
        <v>4</v>
      </c>
      <c r="L53" s="18">
        <v>0</v>
      </c>
      <c r="M53" s="18">
        <v>0</v>
      </c>
      <c r="N53" s="18">
        <v>0</v>
      </c>
      <c r="O53" s="18">
        <v>0</v>
      </c>
      <c r="P53" s="18">
        <v>-3.566</v>
      </c>
      <c r="Q53" s="18">
        <v>0</v>
      </c>
      <c r="R53" s="18">
        <v>0</v>
      </c>
    </row>
    <row r="54" ht="16.5" spans="1:18">
      <c r="A54" s="14">
        <v>699</v>
      </c>
      <c r="B54" s="14" t="s">
        <v>133</v>
      </c>
      <c r="C54" s="14">
        <v>548.727</v>
      </c>
      <c r="D54" s="14">
        <v>764.111</v>
      </c>
      <c r="E54" s="14">
        <v>0</v>
      </c>
      <c r="F54" s="14">
        <v>0</v>
      </c>
      <c r="G54" s="14">
        <v>0</v>
      </c>
      <c r="H54" s="14">
        <v>1</v>
      </c>
      <c r="I54" s="17">
        <v>10.46</v>
      </c>
      <c r="J54" s="17">
        <v>35.699</v>
      </c>
      <c r="K54" s="18">
        <v>4</v>
      </c>
      <c r="L54" s="18">
        <v>0</v>
      </c>
      <c r="M54" s="18">
        <v>0</v>
      </c>
      <c r="N54" s="18">
        <v>0</v>
      </c>
      <c r="O54" s="18">
        <v>0</v>
      </c>
      <c r="P54" s="18">
        <v>-5.42</v>
      </c>
      <c r="Q54" s="18">
        <v>0</v>
      </c>
      <c r="R54" s="18">
        <v>0</v>
      </c>
    </row>
    <row r="55" ht="16.5" spans="1:18">
      <c r="A55" s="14">
        <v>828</v>
      </c>
      <c r="B55" s="14" t="s">
        <v>134</v>
      </c>
      <c r="C55" s="14">
        <v>1744.018</v>
      </c>
      <c r="D55" s="14">
        <v>2415.657</v>
      </c>
      <c r="E55" s="14">
        <v>0</v>
      </c>
      <c r="F55" s="14">
        <v>0</v>
      </c>
      <c r="G55" s="14">
        <v>0</v>
      </c>
      <c r="H55" s="14">
        <v>1</v>
      </c>
      <c r="I55" s="17">
        <v>4.833</v>
      </c>
      <c r="J55" s="17">
        <v>31.293</v>
      </c>
      <c r="K55" s="18">
        <v>2</v>
      </c>
      <c r="L55" s="18">
        <v>0</v>
      </c>
      <c r="M55" s="18">
        <v>0</v>
      </c>
      <c r="N55" s="18">
        <v>0</v>
      </c>
      <c r="O55" s="18">
        <v>0</v>
      </c>
      <c r="P55" s="18">
        <v>-2.327</v>
      </c>
      <c r="Q55" s="18">
        <v>0</v>
      </c>
      <c r="R55" s="18">
        <v>0</v>
      </c>
    </row>
    <row r="56" ht="16.5" spans="1:18">
      <c r="A56" s="14">
        <v>849</v>
      </c>
      <c r="B56" s="14" t="s">
        <v>135</v>
      </c>
      <c r="C56" s="14">
        <v>6939.5</v>
      </c>
      <c r="D56" s="14">
        <v>9608.064</v>
      </c>
      <c r="E56" s="14">
        <v>0</v>
      </c>
      <c r="F56" s="14">
        <v>0</v>
      </c>
      <c r="G56" s="14">
        <v>0</v>
      </c>
      <c r="H56" s="14">
        <v>1</v>
      </c>
      <c r="I56" s="17">
        <v>8.38</v>
      </c>
      <c r="J56" s="17">
        <v>33.827</v>
      </c>
      <c r="K56" s="18">
        <v>4</v>
      </c>
      <c r="L56" s="18">
        <v>0</v>
      </c>
      <c r="M56" s="18">
        <v>0</v>
      </c>
      <c r="N56" s="18">
        <v>0</v>
      </c>
      <c r="O56" s="18">
        <v>0</v>
      </c>
      <c r="P56" s="18">
        <v>-19.228</v>
      </c>
      <c r="Q56" s="18">
        <v>0</v>
      </c>
      <c r="R56" s="18">
        <v>0</v>
      </c>
    </row>
    <row r="57" ht="16.5" spans="1:18">
      <c r="A57" s="14">
        <v>852</v>
      </c>
      <c r="B57" s="14" t="s">
        <v>136</v>
      </c>
      <c r="C57" s="14">
        <v>4370.982</v>
      </c>
      <c r="D57" s="14">
        <v>5826.31</v>
      </c>
      <c r="E57" s="14">
        <v>0</v>
      </c>
      <c r="F57" s="14">
        <v>0</v>
      </c>
      <c r="G57" s="14">
        <v>0</v>
      </c>
      <c r="H57" s="14">
        <v>1</v>
      </c>
      <c r="I57" s="17">
        <v>4.885</v>
      </c>
      <c r="J57" s="17">
        <v>28.643</v>
      </c>
      <c r="K57" s="18">
        <v>4</v>
      </c>
      <c r="L57" s="18">
        <v>0</v>
      </c>
      <c r="M57" s="18">
        <v>0</v>
      </c>
      <c r="N57" s="18">
        <v>0</v>
      </c>
      <c r="O57" s="18">
        <v>0</v>
      </c>
      <c r="P57" s="18">
        <v>-6.368</v>
      </c>
      <c r="Q57" s="18">
        <v>0</v>
      </c>
      <c r="R57" s="18">
        <v>0</v>
      </c>
    </row>
    <row r="58" ht="16.5" spans="1:18">
      <c r="A58" s="14">
        <v>856</v>
      </c>
      <c r="B58" s="14" t="s">
        <v>137</v>
      </c>
      <c r="C58" s="14">
        <v>4312.636</v>
      </c>
      <c r="D58" s="14">
        <v>5630.239</v>
      </c>
      <c r="E58" s="14">
        <v>0</v>
      </c>
      <c r="F58" s="14">
        <v>0</v>
      </c>
      <c r="G58" s="14">
        <v>0</v>
      </c>
      <c r="H58" s="14">
        <v>1</v>
      </c>
      <c r="I58" s="17">
        <v>3.371</v>
      </c>
      <c r="J58" s="17">
        <v>25.984</v>
      </c>
      <c r="K58" s="18">
        <v>4</v>
      </c>
      <c r="L58" s="18">
        <v>0</v>
      </c>
      <c r="M58" s="18">
        <v>0</v>
      </c>
      <c r="N58" s="18">
        <v>0</v>
      </c>
      <c r="O58" s="18">
        <v>0</v>
      </c>
      <c r="P58" s="18">
        <v>-15.877</v>
      </c>
      <c r="Q58" s="18">
        <v>0</v>
      </c>
      <c r="R58" s="18">
        <v>0</v>
      </c>
    </row>
    <row r="59" ht="16.5" spans="1:18">
      <c r="A59" s="14">
        <v>858</v>
      </c>
      <c r="B59" s="14" t="s">
        <v>138</v>
      </c>
      <c r="C59" s="14">
        <v>4692.409</v>
      </c>
      <c r="D59" s="14">
        <v>6648.547</v>
      </c>
      <c r="E59" s="14">
        <v>0</v>
      </c>
      <c r="F59" s="14">
        <v>0</v>
      </c>
      <c r="G59" s="14">
        <v>0</v>
      </c>
      <c r="H59" s="14">
        <v>1</v>
      </c>
      <c r="I59" s="17">
        <v>9.215</v>
      </c>
      <c r="J59" s="17">
        <v>35.926</v>
      </c>
      <c r="K59" s="18">
        <v>4</v>
      </c>
      <c r="L59" s="18">
        <v>0</v>
      </c>
      <c r="M59" s="18">
        <v>0</v>
      </c>
      <c r="N59" s="18">
        <v>0</v>
      </c>
      <c r="O59" s="18">
        <v>0</v>
      </c>
      <c r="P59" s="18">
        <v>-12.003</v>
      </c>
      <c r="Q59" s="18">
        <v>0</v>
      </c>
      <c r="R59" s="18">
        <v>0</v>
      </c>
    </row>
    <row r="60" ht="16.5" spans="1:18">
      <c r="A60" s="14">
        <v>865</v>
      </c>
      <c r="B60" s="14" t="s">
        <v>139</v>
      </c>
      <c r="C60" s="14">
        <v>1072.587</v>
      </c>
      <c r="D60" s="14">
        <v>1330.263</v>
      </c>
      <c r="E60" s="14">
        <v>0</v>
      </c>
      <c r="F60" s="14">
        <v>0</v>
      </c>
      <c r="G60" s="14">
        <v>0</v>
      </c>
      <c r="H60" s="14">
        <v>1</v>
      </c>
      <c r="I60" s="17">
        <v>6.173</v>
      </c>
      <c r="J60" s="17">
        <v>24.348</v>
      </c>
      <c r="K60" s="18">
        <v>2</v>
      </c>
      <c r="L60" s="18">
        <v>0</v>
      </c>
      <c r="M60" s="18">
        <v>1</v>
      </c>
      <c r="N60" s="18">
        <v>-1</v>
      </c>
      <c r="O60" s="18">
        <v>0</v>
      </c>
      <c r="P60" s="18">
        <v>0.002</v>
      </c>
      <c r="Q60" s="18">
        <v>0</v>
      </c>
      <c r="R60" s="18">
        <v>0</v>
      </c>
    </row>
    <row r="61" ht="16.5" spans="1:18">
      <c r="A61" s="14">
        <v>891</v>
      </c>
      <c r="B61" s="14" t="s">
        <v>140</v>
      </c>
      <c r="C61" s="14">
        <v>1017.1</v>
      </c>
      <c r="D61" s="14">
        <v>1352.145</v>
      </c>
      <c r="E61" s="14">
        <v>0</v>
      </c>
      <c r="F61" s="14">
        <v>0</v>
      </c>
      <c r="G61" s="14">
        <v>0</v>
      </c>
      <c r="H61" s="14">
        <v>1</v>
      </c>
      <c r="I61" s="17">
        <v>5.408</v>
      </c>
      <c r="J61" s="17">
        <v>28.846</v>
      </c>
      <c r="K61" s="18">
        <v>4</v>
      </c>
      <c r="L61" s="18">
        <v>0</v>
      </c>
      <c r="M61" s="18">
        <v>0</v>
      </c>
      <c r="N61" s="18">
        <v>0</v>
      </c>
      <c r="O61" s="18">
        <v>0</v>
      </c>
      <c r="P61" s="18">
        <v>-8.34</v>
      </c>
      <c r="Q61" s="18">
        <v>0</v>
      </c>
      <c r="R61" s="18">
        <v>0</v>
      </c>
    </row>
    <row r="62" ht="16.5" spans="1:18">
      <c r="A62" s="14">
        <v>902</v>
      </c>
      <c r="B62" s="14" t="s">
        <v>141</v>
      </c>
      <c r="C62" s="14">
        <v>3894.656</v>
      </c>
      <c r="D62" s="14">
        <v>5022.088</v>
      </c>
      <c r="E62" s="14">
        <v>0</v>
      </c>
      <c r="F62" s="14">
        <v>0</v>
      </c>
      <c r="G62" s="14">
        <v>0</v>
      </c>
      <c r="H62" s="14">
        <v>1</v>
      </c>
      <c r="I62" s="17">
        <v>2.392</v>
      </c>
      <c r="J62" s="17">
        <v>24.304</v>
      </c>
      <c r="K62" s="18">
        <v>4</v>
      </c>
      <c r="L62" s="18">
        <v>0</v>
      </c>
      <c r="M62" s="18">
        <v>0</v>
      </c>
      <c r="N62" s="18">
        <v>0</v>
      </c>
      <c r="O62" s="18">
        <v>0</v>
      </c>
      <c r="P62" s="18">
        <v>-8.304</v>
      </c>
      <c r="Q62" s="18">
        <v>0</v>
      </c>
      <c r="R62" s="18">
        <v>0</v>
      </c>
    </row>
    <row r="63" ht="16.5" spans="1:18">
      <c r="A63" s="14">
        <v>904</v>
      </c>
      <c r="B63" s="14" t="s">
        <v>142</v>
      </c>
      <c r="C63" s="14">
        <v>3579.102</v>
      </c>
      <c r="D63" s="14">
        <v>4626.931</v>
      </c>
      <c r="E63" s="14">
        <v>0</v>
      </c>
      <c r="F63" s="14">
        <v>0</v>
      </c>
      <c r="G63" s="14">
        <v>0</v>
      </c>
      <c r="H63" s="14">
        <v>1</v>
      </c>
      <c r="I63" s="17">
        <v>0.613</v>
      </c>
      <c r="J63" s="17">
        <v>23.121</v>
      </c>
      <c r="K63" s="18">
        <v>4</v>
      </c>
      <c r="L63" s="18">
        <v>0</v>
      </c>
      <c r="M63" s="18">
        <v>0</v>
      </c>
      <c r="N63" s="18">
        <v>0</v>
      </c>
      <c r="O63" s="18">
        <v>0</v>
      </c>
      <c r="P63" s="18">
        <v>-14.583</v>
      </c>
      <c r="Q63" s="18">
        <v>0</v>
      </c>
      <c r="R63" s="18">
        <v>0</v>
      </c>
    </row>
    <row r="64" ht="16.5" spans="1:18">
      <c r="A64" s="14">
        <v>905</v>
      </c>
      <c r="B64" s="14" t="s">
        <v>143</v>
      </c>
      <c r="C64" s="14">
        <v>4420.861</v>
      </c>
      <c r="D64" s="14">
        <v>5809.56</v>
      </c>
      <c r="E64" s="14">
        <v>0</v>
      </c>
      <c r="F64" s="14">
        <v>0</v>
      </c>
      <c r="G64" s="14">
        <v>0</v>
      </c>
      <c r="H64" s="14">
        <v>1</v>
      </c>
      <c r="I64" s="17">
        <v>1.94</v>
      </c>
      <c r="J64" s="17">
        <v>25.38</v>
      </c>
      <c r="K64" s="18">
        <v>4</v>
      </c>
      <c r="L64" s="18">
        <v>0</v>
      </c>
      <c r="M64" s="18">
        <v>0</v>
      </c>
      <c r="N64" s="18">
        <v>0</v>
      </c>
      <c r="O64" s="18">
        <v>0</v>
      </c>
      <c r="P64" s="18">
        <v>-18.261</v>
      </c>
      <c r="Q64" s="18">
        <v>0</v>
      </c>
      <c r="R64" s="18">
        <v>0</v>
      </c>
    </row>
    <row r="65" ht="16.5" spans="1:18">
      <c r="A65" s="14">
        <v>907</v>
      </c>
      <c r="B65" s="14" t="s">
        <v>144</v>
      </c>
      <c r="C65" s="14">
        <v>3966.867</v>
      </c>
      <c r="D65" s="14">
        <v>5164.705</v>
      </c>
      <c r="E65" s="14">
        <v>0</v>
      </c>
      <c r="F65" s="14">
        <v>0</v>
      </c>
      <c r="G65" s="14">
        <v>0</v>
      </c>
      <c r="H65" s="14">
        <v>1</v>
      </c>
      <c r="I65" s="17">
        <v>1.302</v>
      </c>
      <c r="J65" s="17">
        <v>24.193</v>
      </c>
      <c r="K65" s="18">
        <v>3</v>
      </c>
      <c r="L65" s="18">
        <v>0</v>
      </c>
      <c r="M65" s="18">
        <v>0</v>
      </c>
      <c r="N65" s="18">
        <v>0</v>
      </c>
      <c r="O65" s="18">
        <v>0</v>
      </c>
      <c r="P65" s="18">
        <v>-11.109</v>
      </c>
      <c r="Q65" s="18">
        <v>0</v>
      </c>
      <c r="R65" s="18">
        <v>-1</v>
      </c>
    </row>
    <row r="66" ht="16.5" spans="1:18">
      <c r="A66" s="14">
        <v>914</v>
      </c>
      <c r="B66" s="14" t="s">
        <v>145</v>
      </c>
      <c r="C66" s="14">
        <v>4799.742</v>
      </c>
      <c r="D66" s="14">
        <v>5988.159</v>
      </c>
      <c r="E66" s="14">
        <v>0</v>
      </c>
      <c r="F66" s="14">
        <v>0</v>
      </c>
      <c r="G66" s="14">
        <v>0</v>
      </c>
      <c r="H66" s="14">
        <v>1</v>
      </c>
      <c r="I66" s="17">
        <v>2.752</v>
      </c>
      <c r="J66" s="17">
        <v>22.052</v>
      </c>
      <c r="K66" s="18">
        <v>4</v>
      </c>
      <c r="L66" s="18">
        <v>0</v>
      </c>
      <c r="M66" s="18">
        <v>0</v>
      </c>
      <c r="N66" s="18">
        <v>0</v>
      </c>
      <c r="O66" s="18">
        <v>0</v>
      </c>
      <c r="P66" s="18">
        <v>-57.218</v>
      </c>
      <c r="Q66" s="18">
        <v>0</v>
      </c>
      <c r="R66" s="18">
        <v>0</v>
      </c>
    </row>
    <row r="67" ht="16.5" spans="1:18">
      <c r="A67" s="14">
        <v>915</v>
      </c>
      <c r="B67" s="14" t="s">
        <v>146</v>
      </c>
      <c r="C67" s="14">
        <v>1637.656</v>
      </c>
      <c r="D67" s="14">
        <v>2255.452</v>
      </c>
      <c r="E67" s="14">
        <v>0</v>
      </c>
      <c r="F67" s="14">
        <v>0</v>
      </c>
      <c r="G67" s="14">
        <v>0</v>
      </c>
      <c r="H67" s="14">
        <v>1</v>
      </c>
      <c r="I67" s="17">
        <v>6.121</v>
      </c>
      <c r="J67" s="17">
        <v>31.836</v>
      </c>
      <c r="K67" s="18">
        <v>3</v>
      </c>
      <c r="L67" s="18">
        <v>0</v>
      </c>
      <c r="M67" s="18">
        <v>0</v>
      </c>
      <c r="N67" s="18">
        <v>0</v>
      </c>
      <c r="O67" s="18">
        <v>0</v>
      </c>
      <c r="P67" s="18">
        <v>-8.085</v>
      </c>
      <c r="Q67" s="18">
        <v>0</v>
      </c>
      <c r="R67" s="18">
        <v>-1</v>
      </c>
    </row>
    <row r="68" ht="16.5" spans="1:18">
      <c r="A68" s="14">
        <v>923</v>
      </c>
      <c r="B68" s="14" t="s">
        <v>147</v>
      </c>
      <c r="C68" s="14">
        <v>242.597</v>
      </c>
      <c r="D68" s="14">
        <v>244.797</v>
      </c>
      <c r="E68" s="14">
        <v>0</v>
      </c>
      <c r="F68" s="14">
        <v>0</v>
      </c>
      <c r="G68" s="14">
        <v>0</v>
      </c>
      <c r="H68" s="14">
        <v>1</v>
      </c>
      <c r="I68" s="17">
        <v>0.292</v>
      </c>
      <c r="J68" s="17">
        <v>1.189</v>
      </c>
      <c r="K68" s="18">
        <v>4</v>
      </c>
      <c r="L68" s="18">
        <v>1</v>
      </c>
      <c r="M68" s="18">
        <v>0</v>
      </c>
      <c r="N68" s="18">
        <v>0</v>
      </c>
      <c r="O68" s="18">
        <v>0</v>
      </c>
      <c r="P68" s="18">
        <v>-16.668</v>
      </c>
      <c r="Q68" s="18">
        <v>0</v>
      </c>
      <c r="R68" s="18">
        <v>0</v>
      </c>
    </row>
    <row r="69" ht="16.5" spans="1:18">
      <c r="A69" s="14">
        <v>934</v>
      </c>
      <c r="B69" s="14" t="s">
        <v>148</v>
      </c>
      <c r="C69" s="14">
        <v>4489.66</v>
      </c>
      <c r="D69" s="14">
        <v>5626.667</v>
      </c>
      <c r="E69" s="14">
        <v>0</v>
      </c>
      <c r="F69" s="14">
        <v>0</v>
      </c>
      <c r="G69" s="14">
        <v>0</v>
      </c>
      <c r="H69" s="14">
        <v>1</v>
      </c>
      <c r="I69" s="17">
        <v>3.246</v>
      </c>
      <c r="J69" s="17">
        <v>22.798</v>
      </c>
      <c r="K69" s="18">
        <v>1</v>
      </c>
      <c r="L69" s="18">
        <v>0</v>
      </c>
      <c r="M69" s="18">
        <v>0</v>
      </c>
      <c r="N69" s="18">
        <v>0</v>
      </c>
      <c r="O69" s="18">
        <v>0</v>
      </c>
      <c r="P69" s="18">
        <v>-4.982</v>
      </c>
      <c r="Q69" s="18">
        <v>0</v>
      </c>
      <c r="R69" s="18">
        <v>-1</v>
      </c>
    </row>
    <row r="70" ht="16.5" spans="1:18">
      <c r="A70" s="14">
        <v>935</v>
      </c>
      <c r="B70" s="14" t="s">
        <v>149</v>
      </c>
      <c r="C70" s="14">
        <v>3116.021</v>
      </c>
      <c r="D70" s="14">
        <v>4324.421</v>
      </c>
      <c r="E70" s="14">
        <v>0</v>
      </c>
      <c r="F70" s="14">
        <v>0</v>
      </c>
      <c r="G70" s="14">
        <v>0</v>
      </c>
      <c r="H70" s="14">
        <v>1</v>
      </c>
      <c r="I70" s="17">
        <v>7.035</v>
      </c>
      <c r="J70" s="17">
        <v>33.013</v>
      </c>
      <c r="K70" s="18">
        <v>3</v>
      </c>
      <c r="L70" s="18">
        <v>0</v>
      </c>
      <c r="M70" s="18">
        <v>0</v>
      </c>
      <c r="N70" s="18">
        <v>0</v>
      </c>
      <c r="O70" s="18">
        <v>0</v>
      </c>
      <c r="P70" s="18">
        <v>-17.471</v>
      </c>
      <c r="Q70" s="18">
        <v>0</v>
      </c>
      <c r="R70" s="18">
        <v>-1</v>
      </c>
    </row>
    <row r="71" ht="16.5" spans="1:18">
      <c r="A71" s="14">
        <v>936</v>
      </c>
      <c r="B71" s="14" t="s">
        <v>150</v>
      </c>
      <c r="C71" s="14">
        <v>4334.812</v>
      </c>
      <c r="D71" s="14">
        <v>5661.985</v>
      </c>
      <c r="E71" s="14">
        <v>0</v>
      </c>
      <c r="F71" s="14">
        <v>0</v>
      </c>
      <c r="G71" s="14">
        <v>0</v>
      </c>
      <c r="H71" s="14">
        <v>1</v>
      </c>
      <c r="I71" s="17">
        <v>1.665</v>
      </c>
      <c r="J71" s="17">
        <v>24.715</v>
      </c>
      <c r="K71" s="18">
        <v>4</v>
      </c>
      <c r="L71" s="18">
        <v>0</v>
      </c>
      <c r="M71" s="18">
        <v>0</v>
      </c>
      <c r="N71" s="18">
        <v>0</v>
      </c>
      <c r="O71" s="18">
        <v>0</v>
      </c>
      <c r="P71" s="18">
        <v>-11.957</v>
      </c>
      <c r="Q71" s="18">
        <v>0</v>
      </c>
      <c r="R71" s="18">
        <v>0</v>
      </c>
    </row>
    <row r="72" ht="16.5" spans="1:18">
      <c r="A72" s="14">
        <v>941</v>
      </c>
      <c r="B72" s="14" t="s">
        <v>151</v>
      </c>
      <c r="C72" s="14">
        <v>1466.367</v>
      </c>
      <c r="D72" s="14">
        <v>1968.837</v>
      </c>
      <c r="E72" s="14">
        <v>0</v>
      </c>
      <c r="F72" s="14">
        <v>0</v>
      </c>
      <c r="G72" s="14">
        <v>0</v>
      </c>
      <c r="H72" s="14">
        <v>1</v>
      </c>
      <c r="I72" s="17">
        <v>1.024</v>
      </c>
      <c r="J72" s="17">
        <v>26.284</v>
      </c>
      <c r="K72" s="18">
        <v>4</v>
      </c>
      <c r="L72" s="18">
        <v>0</v>
      </c>
      <c r="M72" s="18">
        <v>0</v>
      </c>
      <c r="N72" s="18">
        <v>0</v>
      </c>
      <c r="O72" s="18">
        <v>0</v>
      </c>
      <c r="P72" s="18">
        <v>-17.919</v>
      </c>
      <c r="Q72" s="18">
        <v>0</v>
      </c>
      <c r="R72" s="18">
        <v>0</v>
      </c>
    </row>
    <row r="73" ht="16.5" spans="1:18">
      <c r="A73" s="14">
        <v>964</v>
      </c>
      <c r="B73" s="14" t="s">
        <v>152</v>
      </c>
      <c r="C73" s="14">
        <v>6244.532</v>
      </c>
      <c r="D73" s="14">
        <v>8191.214</v>
      </c>
      <c r="E73" s="14">
        <v>0</v>
      </c>
      <c r="F73" s="14">
        <v>0</v>
      </c>
      <c r="G73" s="14">
        <v>0</v>
      </c>
      <c r="H73" s="14">
        <v>1</v>
      </c>
      <c r="I73" s="17">
        <v>1.853</v>
      </c>
      <c r="J73" s="17">
        <v>25.178</v>
      </c>
      <c r="K73" s="18">
        <v>4</v>
      </c>
      <c r="L73" s="18">
        <v>0</v>
      </c>
      <c r="M73" s="18">
        <v>0</v>
      </c>
      <c r="N73" s="18">
        <v>0</v>
      </c>
      <c r="O73" s="18">
        <v>0</v>
      </c>
      <c r="P73" s="18">
        <v>-35.408</v>
      </c>
      <c r="Q73" s="18">
        <v>0</v>
      </c>
      <c r="R73" s="18">
        <v>0</v>
      </c>
    </row>
    <row r="74" ht="16.5" spans="1:18">
      <c r="A74" s="14">
        <v>966</v>
      </c>
      <c r="B74" s="14" t="s">
        <v>153</v>
      </c>
      <c r="C74" s="14">
        <v>5688.064</v>
      </c>
      <c r="D74" s="14">
        <v>7358.903</v>
      </c>
      <c r="E74" s="14">
        <v>0</v>
      </c>
      <c r="F74" s="14">
        <v>0</v>
      </c>
      <c r="G74" s="14">
        <v>0</v>
      </c>
      <c r="H74" s="14">
        <v>1</v>
      </c>
      <c r="I74" s="17">
        <v>2.009</v>
      </c>
      <c r="J74" s="17">
        <v>24.258</v>
      </c>
      <c r="K74" s="18">
        <v>2</v>
      </c>
      <c r="L74" s="18">
        <v>0</v>
      </c>
      <c r="M74" s="18">
        <v>0</v>
      </c>
      <c r="N74" s="18">
        <v>0</v>
      </c>
      <c r="O74" s="18">
        <v>0</v>
      </c>
      <c r="P74" s="18">
        <v>-36.821</v>
      </c>
      <c r="Q74" s="18">
        <v>0</v>
      </c>
      <c r="R74" s="18">
        <v>-1</v>
      </c>
    </row>
    <row r="75" ht="16.5" spans="1:18">
      <c r="A75" s="14">
        <v>971</v>
      </c>
      <c r="B75" s="14" t="s">
        <v>154</v>
      </c>
      <c r="C75" s="14">
        <v>2097.345</v>
      </c>
      <c r="D75" s="14">
        <v>2726.52</v>
      </c>
      <c r="E75" s="14">
        <v>0</v>
      </c>
      <c r="F75" s="14">
        <v>0</v>
      </c>
      <c r="G75" s="14">
        <v>0</v>
      </c>
      <c r="H75" s="14">
        <v>1</v>
      </c>
      <c r="I75" s="17">
        <v>0.853</v>
      </c>
      <c r="J75" s="17">
        <v>23.732</v>
      </c>
      <c r="K75" s="18">
        <v>4</v>
      </c>
      <c r="L75" s="18">
        <v>0</v>
      </c>
      <c r="M75" s="18">
        <v>0</v>
      </c>
      <c r="N75" s="18">
        <v>0</v>
      </c>
      <c r="O75" s="18">
        <v>-1</v>
      </c>
      <c r="P75" s="18">
        <v>-13.633</v>
      </c>
      <c r="Q75" s="18">
        <v>0</v>
      </c>
      <c r="R75" s="18">
        <v>0</v>
      </c>
    </row>
    <row r="76" ht="16.5" spans="1:18">
      <c r="A76" s="14">
        <v>974</v>
      </c>
      <c r="B76" s="14" t="s">
        <v>155</v>
      </c>
      <c r="C76" s="14">
        <v>4988.396</v>
      </c>
      <c r="D76" s="14">
        <v>6232.601</v>
      </c>
      <c r="E76" s="14">
        <v>0</v>
      </c>
      <c r="F76" s="14">
        <v>0</v>
      </c>
      <c r="G76" s="14">
        <v>0</v>
      </c>
      <c r="H76" s="14">
        <v>1</v>
      </c>
      <c r="I76" s="17">
        <v>3.368</v>
      </c>
      <c r="J76" s="17">
        <v>22.658</v>
      </c>
      <c r="K76" s="18">
        <v>4</v>
      </c>
      <c r="L76" s="18">
        <v>0</v>
      </c>
      <c r="M76" s="18">
        <v>0</v>
      </c>
      <c r="N76" s="18">
        <v>0</v>
      </c>
      <c r="O76" s="18">
        <v>0</v>
      </c>
      <c r="P76" s="18">
        <v>-42.429</v>
      </c>
      <c r="Q76" s="18">
        <v>0</v>
      </c>
      <c r="R76" s="18">
        <v>0</v>
      </c>
    </row>
    <row r="77" ht="16.5" spans="1:18">
      <c r="A77" s="14">
        <v>982</v>
      </c>
      <c r="B77" s="14" t="s">
        <v>156</v>
      </c>
      <c r="C77" s="14">
        <v>5431.168</v>
      </c>
      <c r="D77" s="14">
        <v>7176.787</v>
      </c>
      <c r="E77" s="14">
        <v>0</v>
      </c>
      <c r="F77" s="14">
        <v>0</v>
      </c>
      <c r="G77" s="14">
        <v>0</v>
      </c>
      <c r="H77" s="14">
        <v>1</v>
      </c>
      <c r="I77" s="17">
        <v>1.885</v>
      </c>
      <c r="J77" s="17">
        <v>25.75</v>
      </c>
      <c r="K77" s="18">
        <v>4</v>
      </c>
      <c r="L77" s="18">
        <v>2</v>
      </c>
      <c r="M77" s="18">
        <v>-1</v>
      </c>
      <c r="N77" s="18">
        <v>0</v>
      </c>
      <c r="O77" s="18">
        <v>0</v>
      </c>
      <c r="P77" s="18">
        <v>-6.614</v>
      </c>
      <c r="Q77" s="18">
        <v>0</v>
      </c>
      <c r="R77" s="18">
        <v>0</v>
      </c>
    </row>
    <row r="78" ht="16.5" spans="1:18">
      <c r="A78" s="14">
        <v>985</v>
      </c>
      <c r="B78" s="14" t="s">
        <v>157</v>
      </c>
      <c r="C78" s="14">
        <v>3678.885</v>
      </c>
      <c r="D78" s="14">
        <v>4742.042</v>
      </c>
      <c r="E78" s="14">
        <v>0</v>
      </c>
      <c r="F78" s="14">
        <v>0</v>
      </c>
      <c r="G78" s="14">
        <v>0</v>
      </c>
      <c r="H78" s="14">
        <v>1</v>
      </c>
      <c r="I78" s="17">
        <v>2.178</v>
      </c>
      <c r="J78" s="17">
        <v>24.11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-7.474</v>
      </c>
      <c r="Q78" s="18">
        <v>0</v>
      </c>
      <c r="R78" s="18">
        <v>-1</v>
      </c>
    </row>
    <row r="79" ht="16.5" spans="1:18">
      <c r="A79" s="14">
        <v>988</v>
      </c>
      <c r="B79" s="14" t="s">
        <v>158</v>
      </c>
      <c r="C79" s="14">
        <v>2679.738</v>
      </c>
      <c r="D79" s="14">
        <v>3452.162</v>
      </c>
      <c r="E79" s="14">
        <v>0</v>
      </c>
      <c r="F79" s="14">
        <v>0</v>
      </c>
      <c r="G79" s="14">
        <v>0</v>
      </c>
      <c r="H79" s="14">
        <v>1</v>
      </c>
      <c r="I79" s="17">
        <v>0.256</v>
      </c>
      <c r="J79" s="17">
        <v>22.574</v>
      </c>
      <c r="K79" s="18">
        <v>4</v>
      </c>
      <c r="L79" s="18">
        <v>0</v>
      </c>
      <c r="M79" s="18">
        <v>0</v>
      </c>
      <c r="N79" s="18">
        <v>0</v>
      </c>
      <c r="O79" s="18">
        <v>0</v>
      </c>
      <c r="P79" s="18">
        <v>-5.931</v>
      </c>
      <c r="Q79" s="18">
        <v>0</v>
      </c>
      <c r="R79" s="18">
        <v>0</v>
      </c>
    </row>
    <row r="80" ht="16.5" spans="1:18">
      <c r="A80" s="14">
        <v>992</v>
      </c>
      <c r="B80" s="14" t="s">
        <v>159</v>
      </c>
      <c r="C80" s="14">
        <v>4270.216</v>
      </c>
      <c r="D80" s="14">
        <v>5372.47</v>
      </c>
      <c r="E80" s="14">
        <v>0</v>
      </c>
      <c r="F80" s="14">
        <v>0</v>
      </c>
      <c r="G80" s="14">
        <v>0</v>
      </c>
      <c r="H80" s="14">
        <v>1</v>
      </c>
      <c r="I80" s="17">
        <v>3.566</v>
      </c>
      <c r="J80" s="17">
        <v>23.351</v>
      </c>
      <c r="K80" s="18">
        <v>4</v>
      </c>
      <c r="L80" s="18">
        <v>0</v>
      </c>
      <c r="M80" s="18">
        <v>0</v>
      </c>
      <c r="N80" s="18">
        <v>0</v>
      </c>
      <c r="O80" s="18">
        <v>0</v>
      </c>
      <c r="P80" s="18">
        <v>-62.132</v>
      </c>
      <c r="Q80" s="18">
        <v>0</v>
      </c>
      <c r="R80" s="18">
        <v>0</v>
      </c>
    </row>
    <row r="81" ht="16.5" spans="1:18">
      <c r="A81" s="14">
        <v>993</v>
      </c>
      <c r="B81" s="14" t="s">
        <v>160</v>
      </c>
      <c r="C81" s="14">
        <v>4058.76</v>
      </c>
      <c r="D81" s="14">
        <v>5671.972</v>
      </c>
      <c r="E81" s="14">
        <v>0</v>
      </c>
      <c r="F81" s="14">
        <v>0</v>
      </c>
      <c r="G81" s="14">
        <v>0</v>
      </c>
      <c r="H81" s="14">
        <v>1</v>
      </c>
      <c r="I81" s="17">
        <v>7.742</v>
      </c>
      <c r="J81" s="17">
        <v>33.982</v>
      </c>
      <c r="K81" s="18">
        <v>2</v>
      </c>
      <c r="L81" s="18">
        <v>0</v>
      </c>
      <c r="M81" s="18">
        <v>0</v>
      </c>
      <c r="N81" s="18">
        <v>0</v>
      </c>
      <c r="O81" s="18">
        <v>0</v>
      </c>
      <c r="P81" s="18">
        <v>-10.471</v>
      </c>
      <c r="Q81" s="18">
        <v>0</v>
      </c>
      <c r="R81" s="18">
        <v>-1</v>
      </c>
    </row>
    <row r="82" ht="16.5" spans="1:18">
      <c r="A82" s="14">
        <v>994</v>
      </c>
      <c r="B82" s="14" t="s">
        <v>161</v>
      </c>
      <c r="C82" s="14">
        <v>5055.26</v>
      </c>
      <c r="D82" s="14">
        <v>6585.664</v>
      </c>
      <c r="E82" s="14">
        <v>0</v>
      </c>
      <c r="F82" s="14">
        <v>0</v>
      </c>
      <c r="G82" s="14">
        <v>0</v>
      </c>
      <c r="H82" s="14">
        <v>1</v>
      </c>
      <c r="I82" s="17">
        <v>2.594</v>
      </c>
      <c r="J82" s="17">
        <v>25.229</v>
      </c>
      <c r="K82" s="18">
        <v>4</v>
      </c>
      <c r="L82" s="18">
        <v>0</v>
      </c>
      <c r="M82" s="18">
        <v>0</v>
      </c>
      <c r="N82" s="18">
        <v>0</v>
      </c>
      <c r="O82" s="18">
        <v>0</v>
      </c>
      <c r="P82" s="18">
        <v>-56.015</v>
      </c>
      <c r="Q82" s="18">
        <v>0</v>
      </c>
      <c r="R82" s="18">
        <v>0</v>
      </c>
    </row>
    <row r="83" ht="16.5" spans="1:18">
      <c r="A83" s="14">
        <v>998</v>
      </c>
      <c r="B83" s="14" t="s">
        <v>162</v>
      </c>
      <c r="C83" s="14">
        <v>1402.515</v>
      </c>
      <c r="D83" s="14">
        <v>1928.505</v>
      </c>
      <c r="E83" s="14">
        <v>0</v>
      </c>
      <c r="F83" s="14">
        <v>0</v>
      </c>
      <c r="G83" s="14">
        <v>0</v>
      </c>
      <c r="H83" s="14">
        <v>1</v>
      </c>
      <c r="I83" s="17">
        <v>6.928</v>
      </c>
      <c r="J83" s="17">
        <v>32.313</v>
      </c>
      <c r="K83" s="18">
        <v>1</v>
      </c>
      <c r="L83" s="18">
        <v>0</v>
      </c>
      <c r="M83" s="18">
        <v>0</v>
      </c>
      <c r="N83" s="18">
        <v>0</v>
      </c>
      <c r="O83" s="18">
        <v>0</v>
      </c>
      <c r="P83" s="18">
        <v>-6.368</v>
      </c>
      <c r="Q83" s="18">
        <v>0</v>
      </c>
      <c r="R83" s="18">
        <v>-1</v>
      </c>
    </row>
    <row r="84" ht="16.5" spans="1:18">
      <c r="A84" s="14">
        <v>399001</v>
      </c>
      <c r="B84" s="14" t="s">
        <v>163</v>
      </c>
      <c r="C84" s="14">
        <v>7948.73</v>
      </c>
      <c r="D84" s="14">
        <v>10601.674</v>
      </c>
      <c r="E84" s="14">
        <v>0</v>
      </c>
      <c r="F84" s="14">
        <v>0</v>
      </c>
      <c r="G84" s="14">
        <v>0</v>
      </c>
      <c r="H84" s="14">
        <v>1</v>
      </c>
      <c r="I84" s="17">
        <v>1.37</v>
      </c>
      <c r="J84" s="17">
        <v>26.051</v>
      </c>
      <c r="K84" s="18">
        <v>4</v>
      </c>
      <c r="L84" s="18">
        <v>0</v>
      </c>
      <c r="M84" s="18">
        <v>0</v>
      </c>
      <c r="N84" s="18">
        <v>0</v>
      </c>
      <c r="O84" s="18">
        <v>0</v>
      </c>
      <c r="P84" s="18">
        <v>-21.268</v>
      </c>
      <c r="Q84" s="18">
        <v>0</v>
      </c>
      <c r="R84" s="18">
        <v>0</v>
      </c>
    </row>
    <row r="85" ht="16.5" spans="1:18">
      <c r="A85" s="14">
        <v>399002</v>
      </c>
      <c r="B85" s="14" t="s">
        <v>164</v>
      </c>
      <c r="C85" s="14">
        <v>10445.213</v>
      </c>
      <c r="D85" s="14">
        <v>13905.718</v>
      </c>
      <c r="E85" s="14">
        <v>0</v>
      </c>
      <c r="F85" s="14">
        <v>0</v>
      </c>
      <c r="G85" s="14">
        <v>0</v>
      </c>
      <c r="H85" s="14">
        <v>1</v>
      </c>
      <c r="I85" s="17">
        <v>1.738</v>
      </c>
      <c r="J85" s="17">
        <v>26.191</v>
      </c>
      <c r="K85" s="18">
        <v>4</v>
      </c>
      <c r="L85" s="18">
        <v>0</v>
      </c>
      <c r="M85" s="18">
        <v>0</v>
      </c>
      <c r="N85" s="18">
        <v>0</v>
      </c>
      <c r="O85" s="18">
        <v>0</v>
      </c>
      <c r="P85" s="18">
        <v>-12.487</v>
      </c>
      <c r="Q85" s="18">
        <v>0</v>
      </c>
      <c r="R85" s="18">
        <v>0</v>
      </c>
    </row>
    <row r="86" ht="16.5" spans="1:18">
      <c r="A86" s="14">
        <v>399005</v>
      </c>
      <c r="B86" s="14" t="s">
        <v>165</v>
      </c>
      <c r="C86" s="14">
        <v>5117.971</v>
      </c>
      <c r="D86" s="14">
        <v>6545.271</v>
      </c>
      <c r="E86" s="14">
        <v>0</v>
      </c>
      <c r="F86" s="14">
        <v>0</v>
      </c>
      <c r="G86" s="14">
        <v>0</v>
      </c>
      <c r="H86" s="14">
        <v>1</v>
      </c>
      <c r="I86" s="17">
        <v>1.401</v>
      </c>
      <c r="J86" s="17">
        <v>22.902</v>
      </c>
      <c r="K86" s="18">
        <v>4</v>
      </c>
      <c r="L86" s="18">
        <v>0</v>
      </c>
      <c r="M86" s="18">
        <v>0</v>
      </c>
      <c r="N86" s="18">
        <v>0</v>
      </c>
      <c r="O86" s="18">
        <v>0</v>
      </c>
      <c r="P86" s="18">
        <v>-76.568</v>
      </c>
      <c r="Q86" s="18">
        <v>0</v>
      </c>
      <c r="R86" s="18">
        <v>0</v>
      </c>
    </row>
    <row r="87" ht="16.5" spans="1:18">
      <c r="A87" s="14">
        <v>399006</v>
      </c>
      <c r="B87" s="14" t="s">
        <v>166</v>
      </c>
      <c r="C87" s="14">
        <v>1514.147</v>
      </c>
      <c r="D87" s="14">
        <v>2206.686</v>
      </c>
      <c r="E87" s="14">
        <v>0</v>
      </c>
      <c r="F87" s="14">
        <v>0</v>
      </c>
      <c r="G87" s="14">
        <v>0</v>
      </c>
      <c r="H87" s="14">
        <v>1</v>
      </c>
      <c r="I87" s="17">
        <v>1.646</v>
      </c>
      <c r="J87" s="17">
        <v>32.513</v>
      </c>
      <c r="K87" s="18">
        <v>4</v>
      </c>
      <c r="L87" s="18">
        <v>0</v>
      </c>
      <c r="M87" s="18">
        <v>0</v>
      </c>
      <c r="N87" s="18">
        <v>0</v>
      </c>
      <c r="O87" s="18">
        <v>0</v>
      </c>
      <c r="P87" s="18">
        <v>-12.397</v>
      </c>
      <c r="Q87" s="18">
        <v>0</v>
      </c>
      <c r="R87" s="18">
        <v>0</v>
      </c>
    </row>
    <row r="88" ht="16.5" spans="1:18">
      <c r="A88" s="14">
        <v>399007</v>
      </c>
      <c r="B88" s="14" t="s">
        <v>167</v>
      </c>
      <c r="C88" s="14">
        <v>3386.471</v>
      </c>
      <c r="D88" s="14">
        <v>4516.507</v>
      </c>
      <c r="E88" s="14">
        <v>0</v>
      </c>
      <c r="F88" s="14">
        <v>0</v>
      </c>
      <c r="G88" s="14">
        <v>0</v>
      </c>
      <c r="H88" s="14">
        <v>1</v>
      </c>
      <c r="I88" s="17">
        <v>0.342</v>
      </c>
      <c r="J88" s="17">
        <v>25.277</v>
      </c>
      <c r="K88" s="18">
        <v>4</v>
      </c>
      <c r="L88" s="18">
        <v>0</v>
      </c>
      <c r="M88" s="18">
        <v>0</v>
      </c>
      <c r="N88" s="18">
        <v>0</v>
      </c>
      <c r="O88" s="18">
        <v>0</v>
      </c>
      <c r="P88" s="18">
        <v>-46.377</v>
      </c>
      <c r="Q88" s="18">
        <v>0</v>
      </c>
      <c r="R88" s="18">
        <v>-1</v>
      </c>
    </row>
    <row r="89" ht="16.5" spans="1:18">
      <c r="A89" s="14">
        <v>399008</v>
      </c>
      <c r="B89" s="14" t="s">
        <v>168</v>
      </c>
      <c r="C89" s="14">
        <v>993.935</v>
      </c>
      <c r="D89" s="14">
        <v>1274.976</v>
      </c>
      <c r="E89" s="14">
        <v>0</v>
      </c>
      <c r="F89" s="14">
        <v>0</v>
      </c>
      <c r="G89" s="14">
        <v>0</v>
      </c>
      <c r="H89" s="14">
        <v>1</v>
      </c>
      <c r="I89" s="17">
        <v>3.294</v>
      </c>
      <c r="J89" s="17">
        <v>24.611</v>
      </c>
      <c r="K89" s="18">
        <v>4</v>
      </c>
      <c r="L89" s="18">
        <v>0</v>
      </c>
      <c r="M89" s="18">
        <v>0</v>
      </c>
      <c r="N89" s="18">
        <v>0</v>
      </c>
      <c r="O89" s="18">
        <v>0</v>
      </c>
      <c r="P89" s="18">
        <v>-17.001</v>
      </c>
      <c r="Q89" s="18">
        <v>0</v>
      </c>
      <c r="R89" s="18">
        <v>0</v>
      </c>
    </row>
    <row r="90" ht="16.5" spans="1:18">
      <c r="A90" s="14">
        <v>399009</v>
      </c>
      <c r="B90" s="14" t="s">
        <v>169</v>
      </c>
      <c r="C90" s="14">
        <v>2848.129</v>
      </c>
      <c r="D90" s="14">
        <v>3809.801</v>
      </c>
      <c r="E90" s="14">
        <v>0</v>
      </c>
      <c r="F90" s="14">
        <v>0</v>
      </c>
      <c r="G90" s="14">
        <v>0</v>
      </c>
      <c r="H90" s="14">
        <v>1</v>
      </c>
      <c r="I90" s="17">
        <v>3.093</v>
      </c>
      <c r="J90" s="17">
        <v>27.554</v>
      </c>
      <c r="K90" s="18">
        <v>2</v>
      </c>
      <c r="L90" s="18">
        <v>2</v>
      </c>
      <c r="M90" s="18">
        <v>0</v>
      </c>
      <c r="N90" s="18">
        <v>0</v>
      </c>
      <c r="O90" s="18">
        <v>0</v>
      </c>
      <c r="P90" s="18">
        <v>0.002</v>
      </c>
      <c r="Q90" s="18">
        <v>0</v>
      </c>
      <c r="R90" s="18">
        <v>0</v>
      </c>
    </row>
    <row r="91" ht="16.5" spans="1:18">
      <c r="A91" s="14">
        <v>399010</v>
      </c>
      <c r="B91" s="14" t="s">
        <v>170</v>
      </c>
      <c r="C91" s="14">
        <v>4839.818</v>
      </c>
      <c r="D91" s="14">
        <v>6553.601</v>
      </c>
      <c r="E91" s="14">
        <v>0</v>
      </c>
      <c r="F91" s="14">
        <v>0</v>
      </c>
      <c r="G91" s="14">
        <v>0</v>
      </c>
      <c r="H91" s="14">
        <v>1</v>
      </c>
      <c r="I91" s="17">
        <v>7.693</v>
      </c>
      <c r="J91" s="17">
        <v>31.831</v>
      </c>
      <c r="K91" s="18">
        <v>4</v>
      </c>
      <c r="L91" s="18">
        <v>0</v>
      </c>
      <c r="M91" s="18">
        <v>0</v>
      </c>
      <c r="N91" s="18">
        <v>0</v>
      </c>
      <c r="O91" s="18">
        <v>0</v>
      </c>
      <c r="P91" s="18">
        <v>-28.037</v>
      </c>
      <c r="Q91" s="18">
        <v>0</v>
      </c>
      <c r="R91" s="18">
        <v>-1</v>
      </c>
    </row>
    <row r="92" ht="16.5" spans="1:18">
      <c r="A92" s="14">
        <v>399011</v>
      </c>
      <c r="B92" s="14" t="s">
        <v>171</v>
      </c>
      <c r="C92" s="14">
        <v>3802.663</v>
      </c>
      <c r="D92" s="14">
        <v>5077.351</v>
      </c>
      <c r="E92" s="14">
        <v>0</v>
      </c>
      <c r="F92" s="14">
        <v>0</v>
      </c>
      <c r="G92" s="14">
        <v>0</v>
      </c>
      <c r="H92" s="14">
        <v>1</v>
      </c>
      <c r="I92" s="17">
        <v>2.895</v>
      </c>
      <c r="J92" s="17">
        <v>27.274</v>
      </c>
      <c r="K92" s="18">
        <v>4</v>
      </c>
      <c r="L92" s="18">
        <v>0</v>
      </c>
      <c r="M92" s="18">
        <v>0</v>
      </c>
      <c r="N92" s="18">
        <v>0</v>
      </c>
      <c r="O92" s="18">
        <v>0</v>
      </c>
      <c r="P92" s="18">
        <v>-40.994</v>
      </c>
      <c r="Q92" s="18">
        <v>0</v>
      </c>
      <c r="R92" s="18">
        <v>0</v>
      </c>
    </row>
    <row r="93" ht="16.5" spans="1:18">
      <c r="A93" s="14">
        <v>399012</v>
      </c>
      <c r="B93" s="14" t="s">
        <v>172</v>
      </c>
      <c r="C93" s="14">
        <v>2171.316</v>
      </c>
      <c r="D93" s="14">
        <v>3144.529</v>
      </c>
      <c r="E93" s="14">
        <v>0</v>
      </c>
      <c r="F93" s="14">
        <v>0</v>
      </c>
      <c r="G93" s="14">
        <v>0</v>
      </c>
      <c r="H93" s="14">
        <v>1</v>
      </c>
      <c r="I93" s="17">
        <v>4.767</v>
      </c>
      <c r="J93" s="17">
        <v>34.241</v>
      </c>
      <c r="K93" s="18">
        <v>1</v>
      </c>
      <c r="L93" s="18">
        <v>0</v>
      </c>
      <c r="M93" s="18">
        <v>0</v>
      </c>
      <c r="N93" s="18">
        <v>-1</v>
      </c>
      <c r="O93" s="18">
        <v>0</v>
      </c>
      <c r="P93" s="18">
        <v>-1.497</v>
      </c>
      <c r="Q93" s="18">
        <v>0</v>
      </c>
      <c r="R93" s="18">
        <v>-1</v>
      </c>
    </row>
    <row r="94" ht="16.5" spans="1:18">
      <c r="A94" s="14">
        <v>399013</v>
      </c>
      <c r="B94" s="14" t="s">
        <v>173</v>
      </c>
      <c r="C94" s="14">
        <v>3597.248</v>
      </c>
      <c r="D94" s="14">
        <v>4619.12</v>
      </c>
      <c r="E94" s="14">
        <v>0</v>
      </c>
      <c r="F94" s="14">
        <v>0</v>
      </c>
      <c r="G94" s="14">
        <v>0</v>
      </c>
      <c r="H94" s="14">
        <v>1</v>
      </c>
      <c r="I94" s="17">
        <v>0.69</v>
      </c>
      <c r="J94" s="17">
        <v>22.66</v>
      </c>
      <c r="K94" s="18">
        <v>3</v>
      </c>
      <c r="L94" s="18">
        <v>0</v>
      </c>
      <c r="M94" s="18">
        <v>0</v>
      </c>
      <c r="N94" s="18">
        <v>0</v>
      </c>
      <c r="O94" s="18">
        <v>0</v>
      </c>
      <c r="P94" s="18">
        <v>-25.556</v>
      </c>
      <c r="Q94" s="18">
        <v>0</v>
      </c>
      <c r="R94" s="18">
        <v>-1</v>
      </c>
    </row>
    <row r="95" ht="16.5" spans="1:18">
      <c r="A95" s="14">
        <v>399015</v>
      </c>
      <c r="B95" s="14" t="s">
        <v>174</v>
      </c>
      <c r="C95" s="14">
        <v>1614.392</v>
      </c>
      <c r="D95" s="14">
        <v>2197.235</v>
      </c>
      <c r="E95" s="14">
        <v>0</v>
      </c>
      <c r="F95" s="14">
        <v>0</v>
      </c>
      <c r="G95" s="14">
        <v>0</v>
      </c>
      <c r="H95" s="14">
        <v>1</v>
      </c>
      <c r="I95" s="17">
        <v>8.642</v>
      </c>
      <c r="J95" s="17">
        <v>32.876</v>
      </c>
      <c r="K95" s="18">
        <v>4</v>
      </c>
      <c r="L95" s="18">
        <v>0</v>
      </c>
      <c r="M95" s="18">
        <v>0</v>
      </c>
      <c r="N95" s="18">
        <v>0</v>
      </c>
      <c r="O95" s="18">
        <v>0</v>
      </c>
      <c r="P95" s="18">
        <v>-24.277</v>
      </c>
      <c r="Q95" s="18">
        <v>0</v>
      </c>
      <c r="R95" s="18">
        <v>0</v>
      </c>
    </row>
    <row r="96" ht="16.5" spans="1:18">
      <c r="A96" s="14">
        <v>399016</v>
      </c>
      <c r="B96" s="14" t="s">
        <v>175</v>
      </c>
      <c r="C96" s="14">
        <v>2982.186</v>
      </c>
      <c r="D96" s="14">
        <v>4072.053</v>
      </c>
      <c r="E96" s="14">
        <v>0</v>
      </c>
      <c r="F96" s="14">
        <v>0</v>
      </c>
      <c r="G96" s="14">
        <v>0</v>
      </c>
      <c r="H96" s="14">
        <v>1</v>
      </c>
      <c r="I96" s="17">
        <v>4.163</v>
      </c>
      <c r="J96" s="17">
        <v>29.813</v>
      </c>
      <c r="K96" s="18">
        <v>4</v>
      </c>
      <c r="L96" s="18">
        <v>0</v>
      </c>
      <c r="M96" s="18">
        <v>0</v>
      </c>
      <c r="N96" s="18">
        <v>0</v>
      </c>
      <c r="O96" s="18">
        <v>0</v>
      </c>
      <c r="P96" s="18">
        <v>-23.875</v>
      </c>
      <c r="Q96" s="18">
        <v>0</v>
      </c>
      <c r="R96" s="18">
        <v>0</v>
      </c>
    </row>
    <row r="97" ht="16.5" spans="1:18">
      <c r="A97" s="14">
        <v>399017</v>
      </c>
      <c r="B97" s="14" t="s">
        <v>176</v>
      </c>
      <c r="C97" s="14">
        <v>2629.423</v>
      </c>
      <c r="D97" s="14">
        <v>3382.545</v>
      </c>
      <c r="E97" s="14">
        <v>0</v>
      </c>
      <c r="F97" s="14">
        <v>0</v>
      </c>
      <c r="G97" s="14">
        <v>0</v>
      </c>
      <c r="H97" s="14">
        <v>1</v>
      </c>
      <c r="I97" s="17">
        <v>4.467</v>
      </c>
      <c r="J97" s="17">
        <v>25.737</v>
      </c>
      <c r="K97" s="18">
        <v>4</v>
      </c>
      <c r="L97" s="18">
        <v>0</v>
      </c>
      <c r="M97" s="18">
        <v>0</v>
      </c>
      <c r="N97" s="18">
        <v>0</v>
      </c>
      <c r="O97" s="18">
        <v>0</v>
      </c>
      <c r="P97" s="18">
        <v>-57.843</v>
      </c>
      <c r="Q97" s="18">
        <v>0</v>
      </c>
      <c r="R97" s="18">
        <v>0</v>
      </c>
    </row>
    <row r="98" ht="16.5" spans="1:18">
      <c r="A98" s="14">
        <v>399018</v>
      </c>
      <c r="B98" s="14" t="s">
        <v>177</v>
      </c>
      <c r="C98" s="14">
        <v>2902.281</v>
      </c>
      <c r="D98" s="14">
        <v>4200.599</v>
      </c>
      <c r="E98" s="14">
        <v>0</v>
      </c>
      <c r="F98" s="14">
        <v>0</v>
      </c>
      <c r="G98" s="14">
        <v>0</v>
      </c>
      <c r="H98" s="14">
        <v>1</v>
      </c>
      <c r="I98" s="17">
        <v>4.919</v>
      </c>
      <c r="J98" s="17">
        <v>34.307</v>
      </c>
      <c r="K98" s="18">
        <v>2</v>
      </c>
      <c r="L98" s="18">
        <v>0</v>
      </c>
      <c r="M98" s="18">
        <v>0</v>
      </c>
      <c r="N98" s="18">
        <v>0</v>
      </c>
      <c r="O98" s="18">
        <v>0</v>
      </c>
      <c r="P98" s="18">
        <v>-54.004</v>
      </c>
      <c r="Q98" s="18">
        <v>0</v>
      </c>
      <c r="R98" s="18">
        <v>-1</v>
      </c>
    </row>
    <row r="99" ht="16.5" spans="1:18">
      <c r="A99" s="14">
        <v>399019</v>
      </c>
      <c r="B99" s="14" t="s">
        <v>178</v>
      </c>
      <c r="C99" s="14">
        <v>2287.657</v>
      </c>
      <c r="D99" s="14">
        <v>3325.735</v>
      </c>
      <c r="E99" s="14">
        <v>0</v>
      </c>
      <c r="F99" s="14">
        <v>0</v>
      </c>
      <c r="G99" s="14">
        <v>0</v>
      </c>
      <c r="H99" s="14">
        <v>1</v>
      </c>
      <c r="I99" s="17">
        <v>10.778</v>
      </c>
      <c r="J99" s="17">
        <v>38.628</v>
      </c>
      <c r="K99" s="18">
        <v>4</v>
      </c>
      <c r="L99" s="18">
        <v>0</v>
      </c>
      <c r="M99" s="18">
        <v>0</v>
      </c>
      <c r="N99" s="18">
        <v>0</v>
      </c>
      <c r="O99" s="18">
        <v>0</v>
      </c>
      <c r="P99" s="18">
        <v>-7.31</v>
      </c>
      <c r="Q99" s="18">
        <v>0</v>
      </c>
      <c r="R99" s="18">
        <v>-1</v>
      </c>
    </row>
    <row r="100" ht="16.5" spans="1:18">
      <c r="A100" s="14">
        <v>399020</v>
      </c>
      <c r="B100" s="14" t="s">
        <v>179</v>
      </c>
      <c r="C100" s="14">
        <v>914.763</v>
      </c>
      <c r="D100" s="14">
        <v>1284.556</v>
      </c>
      <c r="E100" s="14">
        <v>0</v>
      </c>
      <c r="F100" s="14">
        <v>0</v>
      </c>
      <c r="G100" s="14">
        <v>0</v>
      </c>
      <c r="H100" s="14">
        <v>1</v>
      </c>
      <c r="I100" s="17">
        <v>10.029</v>
      </c>
      <c r="J100" s="17">
        <v>35.929</v>
      </c>
      <c r="K100" s="18">
        <v>4</v>
      </c>
      <c r="L100" s="18">
        <v>0</v>
      </c>
      <c r="M100" s="18">
        <v>0</v>
      </c>
      <c r="N100" s="18">
        <v>0</v>
      </c>
      <c r="O100" s="18">
        <v>0</v>
      </c>
      <c r="P100" s="18">
        <v>-88.315</v>
      </c>
      <c r="Q100" s="18">
        <v>0</v>
      </c>
      <c r="R100" s="18">
        <v>0</v>
      </c>
    </row>
    <row r="101" ht="16.5" spans="1:18">
      <c r="A101" s="14">
        <v>399030</v>
      </c>
      <c r="B101" s="14" t="s">
        <v>180</v>
      </c>
      <c r="C101" s="14">
        <v>2171.149</v>
      </c>
      <c r="D101" s="14">
        <v>3208.702</v>
      </c>
      <c r="E101" s="14">
        <v>0</v>
      </c>
      <c r="F101" s="14">
        <v>0</v>
      </c>
      <c r="G101" s="14">
        <v>0</v>
      </c>
      <c r="H101" s="14">
        <v>1</v>
      </c>
      <c r="I101" s="17">
        <v>0.427</v>
      </c>
      <c r="J101" s="17">
        <v>32.625</v>
      </c>
      <c r="K101" s="18">
        <v>4</v>
      </c>
      <c r="L101" s="18">
        <v>0</v>
      </c>
      <c r="M101" s="18">
        <v>0</v>
      </c>
      <c r="N101" s="18">
        <v>0</v>
      </c>
      <c r="O101" s="18">
        <v>0</v>
      </c>
      <c r="P101" s="18">
        <v>-28.988</v>
      </c>
      <c r="Q101" s="18">
        <v>0</v>
      </c>
      <c r="R101" s="18">
        <v>0</v>
      </c>
    </row>
    <row r="102" ht="16.5" spans="1:18">
      <c r="A102" s="14">
        <v>399088</v>
      </c>
      <c r="B102" s="14" t="s">
        <v>181</v>
      </c>
      <c r="C102" s="14">
        <v>2690.302</v>
      </c>
      <c r="D102" s="14">
        <v>3587.152</v>
      </c>
      <c r="E102" s="14">
        <v>0</v>
      </c>
      <c r="F102" s="14">
        <v>0</v>
      </c>
      <c r="G102" s="14">
        <v>0</v>
      </c>
      <c r="H102" s="14">
        <v>1</v>
      </c>
      <c r="I102" s="17">
        <v>2.212</v>
      </c>
      <c r="J102" s="17">
        <v>26.661</v>
      </c>
      <c r="K102" s="18">
        <v>1</v>
      </c>
      <c r="L102" s="18">
        <v>0</v>
      </c>
      <c r="M102" s="18">
        <v>0</v>
      </c>
      <c r="N102" s="18">
        <v>0</v>
      </c>
      <c r="O102" s="18">
        <v>0</v>
      </c>
      <c r="P102" s="18">
        <v>-10.058</v>
      </c>
      <c r="Q102" s="18">
        <v>0</v>
      </c>
      <c r="R102" s="18">
        <v>-1</v>
      </c>
    </row>
    <row r="103" ht="16.5" spans="1:18">
      <c r="A103" s="14">
        <v>399100</v>
      </c>
      <c r="B103" s="14" t="s">
        <v>182</v>
      </c>
      <c r="C103" s="14">
        <v>6926.206</v>
      </c>
      <c r="D103" s="14">
        <v>9147.268</v>
      </c>
      <c r="E103" s="14">
        <v>0</v>
      </c>
      <c r="F103" s="14">
        <v>0</v>
      </c>
      <c r="G103" s="14">
        <v>0</v>
      </c>
      <c r="H103" s="14">
        <v>1</v>
      </c>
      <c r="I103" s="17">
        <v>3.541</v>
      </c>
      <c r="J103" s="17">
        <v>26.962</v>
      </c>
      <c r="K103" s="18">
        <v>4</v>
      </c>
      <c r="L103" s="18">
        <v>0</v>
      </c>
      <c r="M103" s="18">
        <v>0</v>
      </c>
      <c r="N103" s="18">
        <v>0</v>
      </c>
      <c r="O103" s="18">
        <v>0</v>
      </c>
      <c r="P103" s="18">
        <v>-5.138</v>
      </c>
      <c r="Q103" s="18">
        <v>0</v>
      </c>
      <c r="R103" s="18">
        <v>-1</v>
      </c>
    </row>
    <row r="104" ht="16.5" spans="1:18">
      <c r="A104" s="14">
        <v>399101</v>
      </c>
      <c r="B104" s="14" t="s">
        <v>7</v>
      </c>
      <c r="C104" s="14">
        <v>8508.71</v>
      </c>
      <c r="D104" s="14">
        <v>10817.488</v>
      </c>
      <c r="E104" s="14">
        <v>0</v>
      </c>
      <c r="F104" s="14">
        <v>0</v>
      </c>
      <c r="G104" s="14">
        <v>0</v>
      </c>
      <c r="H104" s="14">
        <v>1</v>
      </c>
      <c r="I104" s="17">
        <v>3.838</v>
      </c>
      <c r="J104" s="17">
        <v>24.362</v>
      </c>
      <c r="K104" s="18">
        <v>4</v>
      </c>
      <c r="L104" s="18">
        <v>0</v>
      </c>
      <c r="M104" s="18">
        <v>0</v>
      </c>
      <c r="N104" s="18">
        <v>0</v>
      </c>
      <c r="O104" s="18">
        <v>0</v>
      </c>
      <c r="P104" s="18">
        <v>-46.981</v>
      </c>
      <c r="Q104" s="18">
        <v>0</v>
      </c>
      <c r="R104" s="18">
        <v>0</v>
      </c>
    </row>
    <row r="105" ht="16.5" spans="1:18">
      <c r="A105" s="14">
        <v>399102</v>
      </c>
      <c r="B105" s="14" t="s">
        <v>183</v>
      </c>
      <c r="C105" s="14">
        <v>1937.484</v>
      </c>
      <c r="D105" s="14">
        <v>2748.512</v>
      </c>
      <c r="E105" s="14">
        <v>0</v>
      </c>
      <c r="F105" s="14">
        <v>0</v>
      </c>
      <c r="G105" s="14">
        <v>0</v>
      </c>
      <c r="H105" s="14">
        <v>1</v>
      </c>
      <c r="I105" s="17">
        <v>5.688</v>
      </c>
      <c r="J105" s="17">
        <v>33.518</v>
      </c>
      <c r="K105" s="18">
        <v>1</v>
      </c>
      <c r="L105" s="18">
        <v>2</v>
      </c>
      <c r="M105" s="18">
        <v>1</v>
      </c>
      <c r="N105" s="18">
        <v>-1</v>
      </c>
      <c r="O105" s="18">
        <v>0</v>
      </c>
      <c r="P105" s="18">
        <v>0.003</v>
      </c>
      <c r="Q105" s="18">
        <v>0</v>
      </c>
      <c r="R105" s="18">
        <v>0</v>
      </c>
    </row>
    <row r="106" ht="16.5" spans="1:18">
      <c r="A106" s="14">
        <v>399103</v>
      </c>
      <c r="B106" s="14" t="s">
        <v>184</v>
      </c>
      <c r="C106" s="14">
        <v>5741.451</v>
      </c>
      <c r="D106" s="14">
        <v>7262.904</v>
      </c>
      <c r="E106" s="14">
        <v>0</v>
      </c>
      <c r="F106" s="14">
        <v>0</v>
      </c>
      <c r="G106" s="14">
        <v>0</v>
      </c>
      <c r="H106" s="14">
        <v>1</v>
      </c>
      <c r="I106" s="17">
        <v>0.674</v>
      </c>
      <c r="J106" s="17">
        <v>21.481</v>
      </c>
      <c r="K106" s="18">
        <v>4</v>
      </c>
      <c r="L106" s="18">
        <v>0</v>
      </c>
      <c r="M106" s="18">
        <v>0</v>
      </c>
      <c r="N106" s="18">
        <v>0</v>
      </c>
      <c r="O106" s="18">
        <v>0</v>
      </c>
      <c r="P106" s="18">
        <v>-22.851</v>
      </c>
      <c r="Q106" s="18">
        <v>0</v>
      </c>
      <c r="R106" s="18">
        <v>0</v>
      </c>
    </row>
    <row r="107" ht="16.5" spans="1:18">
      <c r="A107" s="14">
        <v>399106</v>
      </c>
      <c r="B107" s="14" t="s">
        <v>185</v>
      </c>
      <c r="C107" s="14">
        <v>1465.649</v>
      </c>
      <c r="D107" s="14">
        <v>1940.655</v>
      </c>
      <c r="E107" s="14">
        <v>0</v>
      </c>
      <c r="F107" s="14">
        <v>0</v>
      </c>
      <c r="G107" s="14">
        <v>0</v>
      </c>
      <c r="H107" s="14">
        <v>1</v>
      </c>
      <c r="I107" s="17">
        <v>3.479</v>
      </c>
      <c r="J107" s="17">
        <v>27.104</v>
      </c>
      <c r="K107" s="18">
        <v>3</v>
      </c>
      <c r="L107" s="18">
        <v>0</v>
      </c>
      <c r="M107" s="18">
        <v>0</v>
      </c>
      <c r="N107" s="18">
        <v>0</v>
      </c>
      <c r="O107" s="18">
        <v>0</v>
      </c>
      <c r="P107" s="18">
        <v>-19.376</v>
      </c>
      <c r="Q107" s="18">
        <v>0</v>
      </c>
      <c r="R107" s="18">
        <v>-1</v>
      </c>
    </row>
    <row r="108" ht="16.5" spans="1:18">
      <c r="A108" s="14">
        <v>399107</v>
      </c>
      <c r="B108" s="14" t="s">
        <v>186</v>
      </c>
      <c r="C108" s="14">
        <v>1532.742</v>
      </c>
      <c r="D108" s="14">
        <v>2029.803</v>
      </c>
      <c r="E108" s="14">
        <v>0</v>
      </c>
      <c r="F108" s="14">
        <v>0</v>
      </c>
      <c r="G108" s="14">
        <v>0</v>
      </c>
      <c r="H108" s="14">
        <v>1</v>
      </c>
      <c r="I108" s="17">
        <v>3.484</v>
      </c>
      <c r="J108" s="17">
        <v>27.119</v>
      </c>
      <c r="K108" s="18">
        <v>4</v>
      </c>
      <c r="L108" s="18">
        <v>0</v>
      </c>
      <c r="M108" s="18">
        <v>0</v>
      </c>
      <c r="N108" s="18">
        <v>0</v>
      </c>
      <c r="O108" s="18">
        <v>0</v>
      </c>
      <c r="P108" s="18">
        <v>-26.171</v>
      </c>
      <c r="Q108" s="18">
        <v>0</v>
      </c>
      <c r="R108" s="18">
        <v>0</v>
      </c>
    </row>
    <row r="109" ht="16.5" spans="1:18">
      <c r="A109" s="14">
        <v>399108</v>
      </c>
      <c r="B109" s="14" t="s">
        <v>187</v>
      </c>
      <c r="C109" s="14">
        <v>1028.499</v>
      </c>
      <c r="D109" s="14">
        <v>1258.018</v>
      </c>
      <c r="E109" s="14">
        <v>0</v>
      </c>
      <c r="F109" s="14">
        <v>0</v>
      </c>
      <c r="G109" s="14">
        <v>0</v>
      </c>
      <c r="H109" s="14">
        <v>1</v>
      </c>
      <c r="I109" s="17">
        <v>0.041</v>
      </c>
      <c r="J109" s="17">
        <v>18.278</v>
      </c>
      <c r="K109" s="18">
        <v>4</v>
      </c>
      <c r="L109" s="18">
        <v>0</v>
      </c>
      <c r="M109" s="18">
        <v>0</v>
      </c>
      <c r="N109" s="18">
        <v>0</v>
      </c>
      <c r="O109" s="18">
        <v>0</v>
      </c>
      <c r="P109" s="18">
        <v>-32.814</v>
      </c>
      <c r="Q109" s="18">
        <v>0</v>
      </c>
      <c r="R109" s="18">
        <v>-1</v>
      </c>
    </row>
    <row r="110" ht="16.5" spans="1:18">
      <c r="A110" s="14">
        <v>399233</v>
      </c>
      <c r="B110" s="14" t="s">
        <v>188</v>
      </c>
      <c r="C110" s="14">
        <v>1908.224</v>
      </c>
      <c r="D110" s="14">
        <v>2512.87</v>
      </c>
      <c r="E110" s="14">
        <v>0</v>
      </c>
      <c r="F110" s="14">
        <v>0</v>
      </c>
      <c r="G110" s="14">
        <v>0</v>
      </c>
      <c r="H110" s="14">
        <v>1</v>
      </c>
      <c r="I110" s="17">
        <v>2.579</v>
      </c>
      <c r="J110" s="17">
        <v>26.02</v>
      </c>
      <c r="K110" s="18">
        <v>2</v>
      </c>
      <c r="L110" s="18">
        <v>0</v>
      </c>
      <c r="M110" s="18">
        <v>0</v>
      </c>
      <c r="N110" s="18">
        <v>0</v>
      </c>
      <c r="O110" s="18">
        <v>0</v>
      </c>
      <c r="P110" s="18">
        <v>-46.973</v>
      </c>
      <c r="Q110" s="18">
        <v>0</v>
      </c>
      <c r="R110" s="18">
        <v>-1</v>
      </c>
    </row>
    <row r="111" ht="16.5" spans="1:18">
      <c r="A111" s="14">
        <v>399235</v>
      </c>
      <c r="B111" s="14" t="s">
        <v>189</v>
      </c>
      <c r="C111" s="14">
        <v>671.34</v>
      </c>
      <c r="D111" s="14">
        <v>891.647</v>
      </c>
      <c r="E111" s="14">
        <v>0</v>
      </c>
      <c r="F111" s="14">
        <v>0</v>
      </c>
      <c r="G111" s="14">
        <v>0</v>
      </c>
      <c r="H111" s="14">
        <v>1</v>
      </c>
      <c r="I111" s="17">
        <v>9.361</v>
      </c>
      <c r="J111" s="17">
        <v>31.756</v>
      </c>
      <c r="K111" s="18">
        <v>3</v>
      </c>
      <c r="L111" s="18">
        <v>0</v>
      </c>
      <c r="M111" s="18">
        <v>0</v>
      </c>
      <c r="N111" s="18">
        <v>0</v>
      </c>
      <c r="O111" s="18">
        <v>0</v>
      </c>
      <c r="P111" s="18">
        <v>-7.285</v>
      </c>
      <c r="Q111" s="18">
        <v>0</v>
      </c>
      <c r="R111" s="18">
        <v>0</v>
      </c>
    </row>
    <row r="112" ht="16.5" spans="1:18">
      <c r="A112" s="14">
        <v>399236</v>
      </c>
      <c r="B112" s="14" t="s">
        <v>190</v>
      </c>
      <c r="C112" s="14">
        <v>900.954</v>
      </c>
      <c r="D112" s="14">
        <v>1189.174</v>
      </c>
      <c r="E112" s="14">
        <v>0</v>
      </c>
      <c r="F112" s="14">
        <v>0</v>
      </c>
      <c r="G112" s="14">
        <v>0</v>
      </c>
      <c r="H112" s="14">
        <v>1</v>
      </c>
      <c r="I112" s="17">
        <v>8.494</v>
      </c>
      <c r="J112" s="17">
        <v>30.672</v>
      </c>
      <c r="K112" s="18">
        <v>4</v>
      </c>
      <c r="L112" s="18">
        <v>0</v>
      </c>
      <c r="M112" s="18">
        <v>0</v>
      </c>
      <c r="N112" s="18">
        <v>0</v>
      </c>
      <c r="O112" s="18">
        <v>0</v>
      </c>
      <c r="P112" s="18">
        <v>-37.968</v>
      </c>
      <c r="Q112" s="18">
        <v>0</v>
      </c>
      <c r="R112" s="18">
        <v>0</v>
      </c>
    </row>
    <row r="113" ht="16.5" spans="1:18">
      <c r="A113" s="14">
        <v>399237</v>
      </c>
      <c r="B113" s="14" t="s">
        <v>191</v>
      </c>
      <c r="C113" s="14">
        <v>880.592</v>
      </c>
      <c r="D113" s="14">
        <v>1093.076</v>
      </c>
      <c r="E113" s="14">
        <v>0</v>
      </c>
      <c r="F113" s="14">
        <v>0</v>
      </c>
      <c r="G113" s="14">
        <v>0</v>
      </c>
      <c r="H113" s="14">
        <v>1</v>
      </c>
      <c r="I113" s="17">
        <v>2.029</v>
      </c>
      <c r="J113" s="17">
        <v>21.073</v>
      </c>
      <c r="K113" s="18">
        <v>4</v>
      </c>
      <c r="L113" s="18">
        <v>0</v>
      </c>
      <c r="M113" s="18">
        <v>0</v>
      </c>
      <c r="N113" s="18">
        <v>0</v>
      </c>
      <c r="O113" s="18">
        <v>0</v>
      </c>
      <c r="P113" s="18">
        <v>-21.36</v>
      </c>
      <c r="Q113" s="18">
        <v>0</v>
      </c>
      <c r="R113" s="18">
        <v>0</v>
      </c>
    </row>
    <row r="114" ht="16.5" spans="1:18">
      <c r="A114" s="14">
        <v>399238</v>
      </c>
      <c r="B114" s="14" t="s">
        <v>192</v>
      </c>
      <c r="C114" s="14">
        <v>1022.535</v>
      </c>
      <c r="D114" s="14">
        <v>1418.739</v>
      </c>
      <c r="E114" s="14">
        <v>0</v>
      </c>
      <c r="F114" s="14">
        <v>0</v>
      </c>
      <c r="G114" s="14">
        <v>0</v>
      </c>
      <c r="H114" s="14">
        <v>1</v>
      </c>
      <c r="I114" s="17">
        <v>1.007</v>
      </c>
      <c r="J114" s="17">
        <v>28.652</v>
      </c>
      <c r="K114" s="18">
        <v>4</v>
      </c>
      <c r="L114" s="18">
        <v>1</v>
      </c>
      <c r="M114" s="18">
        <v>0</v>
      </c>
      <c r="N114" s="18">
        <v>1</v>
      </c>
      <c r="O114" s="18">
        <v>0</v>
      </c>
      <c r="P114" s="18">
        <v>-23.601</v>
      </c>
      <c r="Q114" s="18">
        <v>0</v>
      </c>
      <c r="R114" s="18">
        <v>0</v>
      </c>
    </row>
    <row r="115" ht="16.5" spans="1:18">
      <c r="A115" s="14">
        <v>399239</v>
      </c>
      <c r="B115" s="14" t="s">
        <v>193</v>
      </c>
      <c r="C115" s="14">
        <v>1063.689</v>
      </c>
      <c r="D115" s="14">
        <v>1570.562</v>
      </c>
      <c r="E115" s="14">
        <v>0</v>
      </c>
      <c r="F115" s="14">
        <v>0</v>
      </c>
      <c r="G115" s="14">
        <v>0</v>
      </c>
      <c r="H115" s="14">
        <v>1</v>
      </c>
      <c r="I115" s="17">
        <v>15.42</v>
      </c>
      <c r="J115" s="17">
        <v>42.717</v>
      </c>
      <c r="K115" s="18">
        <v>4</v>
      </c>
      <c r="L115" s="18">
        <v>0</v>
      </c>
      <c r="M115" s="18">
        <v>0</v>
      </c>
      <c r="N115" s="18">
        <v>0</v>
      </c>
      <c r="O115" s="18">
        <v>0</v>
      </c>
      <c r="P115" s="18">
        <v>-32.175</v>
      </c>
      <c r="Q115" s="18">
        <v>0</v>
      </c>
      <c r="R115" s="18">
        <v>-1</v>
      </c>
    </row>
    <row r="116" ht="16.5" spans="1:18">
      <c r="A116" s="14">
        <v>399240</v>
      </c>
      <c r="B116" s="14" t="s">
        <v>194</v>
      </c>
      <c r="C116" s="14">
        <v>912.434</v>
      </c>
      <c r="D116" s="14">
        <v>1364.243</v>
      </c>
      <c r="E116" s="14">
        <v>0</v>
      </c>
      <c r="F116" s="14">
        <v>0</v>
      </c>
      <c r="G116" s="14">
        <v>0</v>
      </c>
      <c r="H116" s="14">
        <v>1</v>
      </c>
      <c r="I116" s="17">
        <v>9.622</v>
      </c>
      <c r="J116" s="17">
        <v>39.554</v>
      </c>
      <c r="K116" s="18">
        <v>4</v>
      </c>
      <c r="L116" s="18">
        <v>0</v>
      </c>
      <c r="M116" s="18">
        <v>0</v>
      </c>
      <c r="N116" s="18">
        <v>0</v>
      </c>
      <c r="O116" s="18">
        <v>0</v>
      </c>
      <c r="P116" s="18">
        <v>-37.747</v>
      </c>
      <c r="Q116" s="18">
        <v>0</v>
      </c>
      <c r="R116" s="18">
        <v>0</v>
      </c>
    </row>
    <row r="117" ht="16.5" spans="1:18">
      <c r="A117" s="14">
        <v>399241</v>
      </c>
      <c r="B117" s="14" t="s">
        <v>195</v>
      </c>
      <c r="C117" s="14">
        <v>953.205</v>
      </c>
      <c r="D117" s="14">
        <v>1365.17</v>
      </c>
      <c r="E117" s="14">
        <v>0</v>
      </c>
      <c r="F117" s="14">
        <v>0</v>
      </c>
      <c r="G117" s="14">
        <v>0</v>
      </c>
      <c r="H117" s="14">
        <v>1</v>
      </c>
      <c r="I117" s="17">
        <v>0.199</v>
      </c>
      <c r="J117" s="17">
        <v>30.316</v>
      </c>
      <c r="K117" s="18">
        <v>4</v>
      </c>
      <c r="L117" s="18">
        <v>0</v>
      </c>
      <c r="M117" s="18">
        <v>0</v>
      </c>
      <c r="N117" s="18">
        <v>0</v>
      </c>
      <c r="O117" s="18">
        <v>0</v>
      </c>
      <c r="P117" s="18">
        <v>-45.336</v>
      </c>
      <c r="Q117" s="18">
        <v>0</v>
      </c>
      <c r="R117" s="18">
        <v>-1</v>
      </c>
    </row>
    <row r="118" ht="16.5" spans="1:18">
      <c r="A118" s="14">
        <v>399242</v>
      </c>
      <c r="B118" s="14" t="s">
        <v>196</v>
      </c>
      <c r="C118" s="14">
        <v>772.07</v>
      </c>
      <c r="D118" s="14">
        <v>1046.832</v>
      </c>
      <c r="E118" s="14">
        <v>0</v>
      </c>
      <c r="F118" s="14">
        <v>0</v>
      </c>
      <c r="G118" s="14">
        <v>0</v>
      </c>
      <c r="H118" s="14">
        <v>1</v>
      </c>
      <c r="I118" s="17">
        <v>13.217</v>
      </c>
      <c r="J118" s="17">
        <v>35.995</v>
      </c>
      <c r="K118" s="18">
        <v>4</v>
      </c>
      <c r="L118" s="18">
        <v>0</v>
      </c>
      <c r="M118" s="18">
        <v>0</v>
      </c>
      <c r="N118" s="18">
        <v>0</v>
      </c>
      <c r="O118" s="18">
        <v>0</v>
      </c>
      <c r="P118" s="18">
        <v>-18.769</v>
      </c>
      <c r="Q118" s="18">
        <v>0</v>
      </c>
      <c r="R118" s="18">
        <v>0</v>
      </c>
    </row>
    <row r="119" ht="16.5" spans="1:18">
      <c r="A119" s="14">
        <v>399244</v>
      </c>
      <c r="B119" s="14" t="s">
        <v>197</v>
      </c>
      <c r="C119" s="14">
        <v>382.665</v>
      </c>
      <c r="D119" s="14">
        <v>512.539</v>
      </c>
      <c r="E119" s="14">
        <v>0</v>
      </c>
      <c r="F119" s="14">
        <v>0</v>
      </c>
      <c r="G119" s="14">
        <v>0</v>
      </c>
      <c r="H119" s="14">
        <v>1</v>
      </c>
      <c r="I119" s="17">
        <v>8.017</v>
      </c>
      <c r="J119" s="17">
        <v>31.325</v>
      </c>
      <c r="K119" s="18">
        <v>4</v>
      </c>
      <c r="L119" s="18">
        <v>0</v>
      </c>
      <c r="M119" s="18">
        <v>0</v>
      </c>
      <c r="N119" s="18">
        <v>0</v>
      </c>
      <c r="O119" s="18">
        <v>0</v>
      </c>
      <c r="P119" s="18">
        <v>-29.64</v>
      </c>
      <c r="Q119" s="18">
        <v>0</v>
      </c>
      <c r="R119" s="18">
        <v>0</v>
      </c>
    </row>
    <row r="120" ht="16.5" spans="1:18">
      <c r="A120" s="14">
        <v>399248</v>
      </c>
      <c r="B120" s="14" t="s">
        <v>198</v>
      </c>
      <c r="C120" s="14">
        <v>575.871</v>
      </c>
      <c r="D120" s="14">
        <v>829.397</v>
      </c>
      <c r="E120" s="14">
        <v>0</v>
      </c>
      <c r="F120" s="14">
        <v>0</v>
      </c>
      <c r="G120" s="14">
        <v>0</v>
      </c>
      <c r="H120" s="14">
        <v>1</v>
      </c>
      <c r="I120" s="17">
        <v>3.325</v>
      </c>
      <c r="J120" s="17">
        <v>32.876</v>
      </c>
      <c r="K120" s="18">
        <v>4</v>
      </c>
      <c r="L120" s="18">
        <v>0</v>
      </c>
      <c r="M120" s="18">
        <v>0</v>
      </c>
      <c r="N120" s="18">
        <v>0</v>
      </c>
      <c r="O120" s="18">
        <v>0</v>
      </c>
      <c r="P120" s="18">
        <v>-36.379</v>
      </c>
      <c r="Q120" s="18">
        <v>0</v>
      </c>
      <c r="R120" s="18">
        <v>0</v>
      </c>
    </row>
    <row r="121" ht="16.5" spans="1:18">
      <c r="A121" s="14">
        <v>399249</v>
      </c>
      <c r="B121" s="14" t="s">
        <v>199</v>
      </c>
      <c r="C121" s="14">
        <v>1176.029</v>
      </c>
      <c r="D121" s="14">
        <v>1599.109</v>
      </c>
      <c r="E121" s="14">
        <v>0</v>
      </c>
      <c r="F121" s="14">
        <v>0</v>
      </c>
      <c r="G121" s="14">
        <v>0</v>
      </c>
      <c r="H121" s="14">
        <v>1</v>
      </c>
      <c r="I121" s="17">
        <v>28.174</v>
      </c>
      <c r="J121" s="17">
        <v>47.177</v>
      </c>
      <c r="K121" s="18">
        <v>2</v>
      </c>
      <c r="L121" s="18">
        <v>1</v>
      </c>
      <c r="M121" s="18">
        <v>0</v>
      </c>
      <c r="N121" s="18">
        <v>0</v>
      </c>
      <c r="O121" s="18">
        <v>0</v>
      </c>
      <c r="P121" s="18">
        <v>0.13</v>
      </c>
      <c r="Q121" s="18">
        <v>0</v>
      </c>
      <c r="R121" s="18">
        <v>1</v>
      </c>
    </row>
    <row r="122" ht="16.5" spans="1:18">
      <c r="A122" s="14">
        <v>399259</v>
      </c>
      <c r="B122" s="14" t="s">
        <v>200</v>
      </c>
      <c r="C122" s="14">
        <v>2339.216</v>
      </c>
      <c r="D122" s="14">
        <v>3401.931</v>
      </c>
      <c r="E122" s="14">
        <v>0</v>
      </c>
      <c r="F122" s="14">
        <v>0</v>
      </c>
      <c r="G122" s="14">
        <v>0</v>
      </c>
      <c r="H122" s="14">
        <v>1</v>
      </c>
      <c r="I122" s="17">
        <v>6.024</v>
      </c>
      <c r="J122" s="17">
        <v>35.381</v>
      </c>
      <c r="K122" s="18">
        <v>4</v>
      </c>
      <c r="L122" s="18">
        <v>0</v>
      </c>
      <c r="M122" s="18">
        <v>0</v>
      </c>
      <c r="N122" s="18">
        <v>0</v>
      </c>
      <c r="O122" s="18">
        <v>0</v>
      </c>
      <c r="P122" s="18">
        <v>-37.457</v>
      </c>
      <c r="Q122" s="18">
        <v>0</v>
      </c>
      <c r="R122" s="18">
        <v>0</v>
      </c>
    </row>
    <row r="123" ht="16.5" spans="1:18">
      <c r="A123" s="14">
        <v>399262</v>
      </c>
      <c r="B123" s="14" t="s">
        <v>201</v>
      </c>
      <c r="C123" s="14">
        <v>1259.238</v>
      </c>
      <c r="D123" s="14">
        <v>1815.699</v>
      </c>
      <c r="E123" s="14">
        <v>0</v>
      </c>
      <c r="F123" s="14">
        <v>0</v>
      </c>
      <c r="G123" s="14">
        <v>0</v>
      </c>
      <c r="H123" s="14">
        <v>1</v>
      </c>
      <c r="I123" s="17">
        <v>5.816</v>
      </c>
      <c r="J123" s="17">
        <v>34.681</v>
      </c>
      <c r="K123" s="18">
        <v>2</v>
      </c>
      <c r="L123" s="18">
        <v>0</v>
      </c>
      <c r="M123" s="18">
        <v>0</v>
      </c>
      <c r="N123" s="18">
        <v>0</v>
      </c>
      <c r="O123" s="18">
        <v>0</v>
      </c>
      <c r="P123" s="18">
        <v>-22.246</v>
      </c>
      <c r="Q123" s="18">
        <v>0</v>
      </c>
      <c r="R123" s="18">
        <v>0</v>
      </c>
    </row>
    <row r="124" ht="16.5" spans="1:18">
      <c r="A124" s="14">
        <v>399263</v>
      </c>
      <c r="B124" s="14" t="s">
        <v>202</v>
      </c>
      <c r="C124" s="14">
        <v>1179.539</v>
      </c>
      <c r="D124" s="14">
        <v>1872.858</v>
      </c>
      <c r="E124" s="14">
        <v>0</v>
      </c>
      <c r="F124" s="14">
        <v>0</v>
      </c>
      <c r="G124" s="14">
        <v>0</v>
      </c>
      <c r="H124" s="14">
        <v>1</v>
      </c>
      <c r="I124" s="17">
        <v>7.635</v>
      </c>
      <c r="J124" s="17">
        <v>41.828</v>
      </c>
      <c r="K124" s="18">
        <v>4</v>
      </c>
      <c r="L124" s="18">
        <v>0</v>
      </c>
      <c r="M124" s="18">
        <v>0</v>
      </c>
      <c r="N124" s="18">
        <v>0</v>
      </c>
      <c r="O124" s="18">
        <v>0</v>
      </c>
      <c r="P124" s="18">
        <v>-43.404</v>
      </c>
      <c r="Q124" s="18">
        <v>0</v>
      </c>
      <c r="R124" s="18">
        <v>0</v>
      </c>
    </row>
    <row r="125" ht="16.5" spans="1:18">
      <c r="A125" s="14">
        <v>399264</v>
      </c>
      <c r="B125" s="14" t="s">
        <v>203</v>
      </c>
      <c r="C125" s="14">
        <v>805.348</v>
      </c>
      <c r="D125" s="14">
        <v>1294.681</v>
      </c>
      <c r="E125" s="14">
        <v>0</v>
      </c>
      <c r="F125" s="14">
        <v>0</v>
      </c>
      <c r="G125" s="14">
        <v>0</v>
      </c>
      <c r="H125" s="14">
        <v>1</v>
      </c>
      <c r="I125" s="17">
        <v>10.662</v>
      </c>
      <c r="J125" s="17">
        <v>44.428</v>
      </c>
      <c r="K125" s="18">
        <v>2</v>
      </c>
      <c r="L125" s="18">
        <v>0</v>
      </c>
      <c r="M125" s="18">
        <v>0</v>
      </c>
      <c r="N125" s="18">
        <v>0</v>
      </c>
      <c r="O125" s="18">
        <v>0</v>
      </c>
      <c r="P125" s="18">
        <v>1.359</v>
      </c>
      <c r="Q125" s="18">
        <v>0</v>
      </c>
      <c r="R125" s="18">
        <v>0</v>
      </c>
    </row>
    <row r="126" ht="16.5" spans="1:18">
      <c r="A126" s="14">
        <v>399266</v>
      </c>
      <c r="B126" s="14" t="s">
        <v>204</v>
      </c>
      <c r="C126" s="14">
        <v>1670.352</v>
      </c>
      <c r="D126" s="14">
        <v>2451.615</v>
      </c>
      <c r="E126" s="14">
        <v>0</v>
      </c>
      <c r="F126" s="14">
        <v>0</v>
      </c>
      <c r="G126" s="14">
        <v>0</v>
      </c>
      <c r="H126" s="14">
        <v>1</v>
      </c>
      <c r="I126" s="17">
        <v>2.513</v>
      </c>
      <c r="J126" s="17">
        <v>33.58</v>
      </c>
      <c r="K126" s="18">
        <v>2</v>
      </c>
      <c r="L126" s="18">
        <v>0</v>
      </c>
      <c r="M126" s="18">
        <v>0</v>
      </c>
      <c r="N126" s="18">
        <v>0</v>
      </c>
      <c r="O126" s="18">
        <v>0</v>
      </c>
      <c r="P126" s="18">
        <v>-0.694</v>
      </c>
      <c r="Q126" s="18">
        <v>0</v>
      </c>
      <c r="R126" s="18">
        <v>0</v>
      </c>
    </row>
    <row r="127" ht="16.5" spans="1:18">
      <c r="A127" s="14">
        <v>399274</v>
      </c>
      <c r="B127" s="14" t="s">
        <v>205</v>
      </c>
      <c r="C127" s="14">
        <v>2814.269</v>
      </c>
      <c r="D127" s="14">
        <v>3811.019</v>
      </c>
      <c r="E127" s="14">
        <v>0</v>
      </c>
      <c r="F127" s="14">
        <v>0</v>
      </c>
      <c r="G127" s="14">
        <v>0</v>
      </c>
      <c r="H127" s="14">
        <v>1</v>
      </c>
      <c r="I127" s="17">
        <v>3.309</v>
      </c>
      <c r="J127" s="17">
        <v>28.598</v>
      </c>
      <c r="K127" s="18">
        <v>4</v>
      </c>
      <c r="L127" s="18">
        <v>0</v>
      </c>
      <c r="M127" s="18">
        <v>0</v>
      </c>
      <c r="N127" s="18">
        <v>0</v>
      </c>
      <c r="O127" s="18">
        <v>0</v>
      </c>
      <c r="P127" s="18">
        <v>-26.158</v>
      </c>
      <c r="Q127" s="18">
        <v>0</v>
      </c>
      <c r="R127" s="18">
        <v>0</v>
      </c>
    </row>
    <row r="128" ht="16.5" spans="1:18">
      <c r="A128" s="14">
        <v>399276</v>
      </c>
      <c r="B128" s="14" t="s">
        <v>206</v>
      </c>
      <c r="C128" s="14">
        <v>3547.663</v>
      </c>
      <c r="D128" s="14">
        <v>5210.953</v>
      </c>
      <c r="E128" s="14">
        <v>0</v>
      </c>
      <c r="F128" s="14">
        <v>0</v>
      </c>
      <c r="G128" s="14">
        <v>0</v>
      </c>
      <c r="H128" s="14">
        <v>1</v>
      </c>
      <c r="I128" s="17">
        <v>0.796</v>
      </c>
      <c r="J128" s="17">
        <v>32.461</v>
      </c>
      <c r="K128" s="18">
        <v>4</v>
      </c>
      <c r="L128" s="18">
        <v>0</v>
      </c>
      <c r="M128" s="18">
        <v>0</v>
      </c>
      <c r="N128" s="18">
        <v>0</v>
      </c>
      <c r="O128" s="18">
        <v>0</v>
      </c>
      <c r="P128" s="18">
        <v>-28.831</v>
      </c>
      <c r="Q128" s="18">
        <v>0</v>
      </c>
      <c r="R128" s="18">
        <v>0</v>
      </c>
    </row>
    <row r="129" ht="16.5" spans="1:18">
      <c r="A129" s="14">
        <v>399278</v>
      </c>
      <c r="B129" s="14" t="s">
        <v>207</v>
      </c>
      <c r="C129" s="14">
        <v>1193.482</v>
      </c>
      <c r="D129" s="14">
        <v>1646.416</v>
      </c>
      <c r="E129" s="14">
        <v>0</v>
      </c>
      <c r="F129" s="14">
        <v>0</v>
      </c>
      <c r="G129" s="14">
        <v>0</v>
      </c>
      <c r="H129" s="14">
        <v>1</v>
      </c>
      <c r="I129" s="17">
        <v>2.002</v>
      </c>
      <c r="J129" s="17">
        <v>28.962</v>
      </c>
      <c r="K129" s="18">
        <v>3</v>
      </c>
      <c r="L129" s="18">
        <v>0</v>
      </c>
      <c r="M129" s="18">
        <v>0</v>
      </c>
      <c r="N129" s="18">
        <v>0</v>
      </c>
      <c r="O129" s="18">
        <v>0</v>
      </c>
      <c r="P129" s="18">
        <v>-18.528</v>
      </c>
      <c r="Q129" s="18">
        <v>0</v>
      </c>
      <c r="R129" s="18">
        <v>-1</v>
      </c>
    </row>
    <row r="130" ht="16.5" spans="1:18">
      <c r="A130" s="14">
        <v>399279</v>
      </c>
      <c r="B130" s="14" t="s">
        <v>208</v>
      </c>
      <c r="C130" s="14">
        <v>2194.858</v>
      </c>
      <c r="D130" s="14">
        <v>3054.863</v>
      </c>
      <c r="E130" s="14">
        <v>0</v>
      </c>
      <c r="F130" s="14">
        <v>0</v>
      </c>
      <c r="G130" s="14">
        <v>0</v>
      </c>
      <c r="H130" s="14">
        <v>1</v>
      </c>
      <c r="I130" s="17">
        <v>5.876</v>
      </c>
      <c r="J130" s="17">
        <v>32.374</v>
      </c>
      <c r="K130" s="18">
        <v>4</v>
      </c>
      <c r="L130" s="18">
        <v>0</v>
      </c>
      <c r="M130" s="18">
        <v>0</v>
      </c>
      <c r="N130" s="18">
        <v>0</v>
      </c>
      <c r="O130" s="18">
        <v>0</v>
      </c>
      <c r="P130" s="18">
        <v>-47.502</v>
      </c>
      <c r="Q130" s="18">
        <v>0</v>
      </c>
      <c r="R130" s="18">
        <v>-1</v>
      </c>
    </row>
    <row r="131" ht="16.5" spans="1:18">
      <c r="A131" s="14">
        <v>399281</v>
      </c>
      <c r="B131" s="14" t="s">
        <v>209</v>
      </c>
      <c r="C131" s="14">
        <v>2388.402</v>
      </c>
      <c r="D131" s="14">
        <v>3209.435</v>
      </c>
      <c r="E131" s="14">
        <v>0</v>
      </c>
      <c r="F131" s="14">
        <v>0</v>
      </c>
      <c r="G131" s="14">
        <v>0</v>
      </c>
      <c r="H131" s="14">
        <v>1</v>
      </c>
      <c r="I131" s="17">
        <v>3.521</v>
      </c>
      <c r="J131" s="17">
        <v>28.202</v>
      </c>
      <c r="K131" s="18">
        <v>4</v>
      </c>
      <c r="L131" s="18">
        <v>0</v>
      </c>
      <c r="M131" s="18">
        <v>0</v>
      </c>
      <c r="N131" s="18">
        <v>0</v>
      </c>
      <c r="O131" s="18">
        <v>0</v>
      </c>
      <c r="P131" s="18">
        <v>-29.295</v>
      </c>
      <c r="Q131" s="18">
        <v>0</v>
      </c>
      <c r="R131" s="18">
        <v>0</v>
      </c>
    </row>
    <row r="132" ht="16.5" spans="1:18">
      <c r="A132" s="14">
        <v>399282</v>
      </c>
      <c r="B132" s="14" t="s">
        <v>210</v>
      </c>
      <c r="C132" s="14">
        <v>2663.676</v>
      </c>
      <c r="D132" s="14">
        <v>3956.257</v>
      </c>
      <c r="E132" s="14">
        <v>0</v>
      </c>
      <c r="F132" s="14">
        <v>0</v>
      </c>
      <c r="G132" s="14">
        <v>0</v>
      </c>
      <c r="H132" s="14">
        <v>1</v>
      </c>
      <c r="I132" s="17">
        <v>13.906</v>
      </c>
      <c r="J132" s="17">
        <v>42.035</v>
      </c>
      <c r="K132" s="18">
        <v>4</v>
      </c>
      <c r="L132" s="18">
        <v>0</v>
      </c>
      <c r="M132" s="18">
        <v>0</v>
      </c>
      <c r="N132" s="18">
        <v>0</v>
      </c>
      <c r="O132" s="18">
        <v>0</v>
      </c>
      <c r="P132" s="18">
        <v>-29.19</v>
      </c>
      <c r="Q132" s="18">
        <v>0</v>
      </c>
      <c r="R132" s="18">
        <v>0</v>
      </c>
    </row>
    <row r="133" ht="16.5" spans="1:18">
      <c r="A133" s="14">
        <v>399283</v>
      </c>
      <c r="B133" s="14" t="s">
        <v>211</v>
      </c>
      <c r="C133" s="14">
        <v>2285.422</v>
      </c>
      <c r="D133" s="14">
        <v>3039.663</v>
      </c>
      <c r="E133" s="14">
        <v>0</v>
      </c>
      <c r="F133" s="14">
        <v>0</v>
      </c>
      <c r="G133" s="14">
        <v>0</v>
      </c>
      <c r="H133" s="14">
        <v>1</v>
      </c>
      <c r="I133" s="17">
        <v>6.569</v>
      </c>
      <c r="J133" s="17">
        <v>29.753</v>
      </c>
      <c r="K133" s="18">
        <v>3</v>
      </c>
      <c r="L133" s="18">
        <v>0</v>
      </c>
      <c r="M133" s="18">
        <v>0</v>
      </c>
      <c r="N133" s="18">
        <v>0</v>
      </c>
      <c r="O133" s="18">
        <v>-1</v>
      </c>
      <c r="P133" s="18">
        <v>-4.354</v>
      </c>
      <c r="Q133" s="18">
        <v>0</v>
      </c>
      <c r="R133" s="18">
        <v>0</v>
      </c>
    </row>
    <row r="134" ht="16.5" spans="1:18">
      <c r="A134" s="14">
        <v>399284</v>
      </c>
      <c r="B134" s="14" t="s">
        <v>212</v>
      </c>
      <c r="C134" s="14">
        <v>2228.455</v>
      </c>
      <c r="D134" s="14">
        <v>3086.106</v>
      </c>
      <c r="E134" s="14">
        <v>0</v>
      </c>
      <c r="F134" s="14">
        <v>0</v>
      </c>
      <c r="G134" s="14">
        <v>0</v>
      </c>
      <c r="H134" s="14">
        <v>1</v>
      </c>
      <c r="I134" s="17">
        <v>9.6</v>
      </c>
      <c r="J134" s="17">
        <v>34.723</v>
      </c>
      <c r="K134" s="18">
        <v>1</v>
      </c>
      <c r="L134" s="18">
        <v>0</v>
      </c>
      <c r="M134" s="18">
        <v>0</v>
      </c>
      <c r="N134" s="18">
        <v>0</v>
      </c>
      <c r="O134" s="18">
        <v>0</v>
      </c>
      <c r="P134" s="18">
        <v>-13.102</v>
      </c>
      <c r="Q134" s="18">
        <v>0</v>
      </c>
      <c r="R134" s="18">
        <v>-1</v>
      </c>
    </row>
    <row r="135" ht="16.5" spans="1:18">
      <c r="A135" s="14">
        <v>399285</v>
      </c>
      <c r="B135" s="14" t="s">
        <v>213</v>
      </c>
      <c r="C135" s="14">
        <v>2925.188</v>
      </c>
      <c r="D135" s="14">
        <v>3985.755</v>
      </c>
      <c r="E135" s="14">
        <v>0</v>
      </c>
      <c r="F135" s="14">
        <v>0</v>
      </c>
      <c r="G135" s="14">
        <v>0</v>
      </c>
      <c r="H135" s="14">
        <v>1</v>
      </c>
      <c r="I135" s="17">
        <v>3.138</v>
      </c>
      <c r="J135" s="17">
        <v>28.912</v>
      </c>
      <c r="K135" s="18">
        <v>1</v>
      </c>
      <c r="L135" s="18">
        <v>0</v>
      </c>
      <c r="M135" s="18">
        <v>0</v>
      </c>
      <c r="N135" s="18">
        <v>0</v>
      </c>
      <c r="O135" s="18">
        <v>0</v>
      </c>
      <c r="P135" s="18">
        <v>0.436</v>
      </c>
      <c r="Q135" s="18">
        <v>0</v>
      </c>
      <c r="R135" s="18">
        <v>-1</v>
      </c>
    </row>
    <row r="136" ht="16.5" spans="1:18">
      <c r="A136" s="14">
        <v>399286</v>
      </c>
      <c r="B136" s="14" t="s">
        <v>214</v>
      </c>
      <c r="C136" s="14">
        <v>2209.036</v>
      </c>
      <c r="D136" s="14">
        <v>3142.62</v>
      </c>
      <c r="E136" s="14">
        <v>0</v>
      </c>
      <c r="F136" s="14">
        <v>0</v>
      </c>
      <c r="G136" s="14">
        <v>0</v>
      </c>
      <c r="H136" s="14">
        <v>1</v>
      </c>
      <c r="I136" s="17">
        <v>12.836</v>
      </c>
      <c r="J136" s="17">
        <v>38.73</v>
      </c>
      <c r="K136" s="18">
        <v>2</v>
      </c>
      <c r="L136" s="18">
        <v>0</v>
      </c>
      <c r="M136" s="18">
        <v>0</v>
      </c>
      <c r="N136" s="18">
        <v>0</v>
      </c>
      <c r="O136" s="18">
        <v>0</v>
      </c>
      <c r="P136" s="18">
        <v>-3.839</v>
      </c>
      <c r="Q136" s="18">
        <v>0</v>
      </c>
      <c r="R136" s="18">
        <v>-1</v>
      </c>
    </row>
    <row r="137" ht="16.5" spans="1:18">
      <c r="A137" s="14">
        <v>399289</v>
      </c>
      <c r="B137" s="14" t="s">
        <v>215</v>
      </c>
      <c r="C137" s="14">
        <v>114.947</v>
      </c>
      <c r="D137" s="14">
        <v>116.456</v>
      </c>
      <c r="E137" s="14">
        <v>0</v>
      </c>
      <c r="F137" s="14">
        <v>0</v>
      </c>
      <c r="G137" s="14">
        <v>0</v>
      </c>
      <c r="H137" s="14">
        <v>1</v>
      </c>
      <c r="I137" s="17">
        <v>0.374</v>
      </c>
      <c r="J137" s="17">
        <v>1.665</v>
      </c>
      <c r="K137" s="18">
        <v>3</v>
      </c>
      <c r="L137" s="18">
        <v>1</v>
      </c>
      <c r="M137" s="18">
        <v>0</v>
      </c>
      <c r="N137" s="18">
        <v>0</v>
      </c>
      <c r="O137" s="18">
        <v>0</v>
      </c>
      <c r="P137" s="18">
        <v>-11.906</v>
      </c>
      <c r="Q137" s="18">
        <v>0</v>
      </c>
      <c r="R137" s="18">
        <v>-1</v>
      </c>
    </row>
    <row r="138" ht="16.5" spans="1:18">
      <c r="A138" s="14">
        <v>399291</v>
      </c>
      <c r="B138" s="14" t="s">
        <v>216</v>
      </c>
      <c r="C138" s="14">
        <v>2460.638</v>
      </c>
      <c r="D138" s="14">
        <v>3534.207</v>
      </c>
      <c r="E138" s="14">
        <v>0</v>
      </c>
      <c r="F138" s="14">
        <v>0</v>
      </c>
      <c r="G138" s="14">
        <v>0</v>
      </c>
      <c r="H138" s="14">
        <v>1</v>
      </c>
      <c r="I138" s="17">
        <v>6.565</v>
      </c>
      <c r="J138" s="17">
        <v>34.947</v>
      </c>
      <c r="K138" s="18">
        <v>4</v>
      </c>
      <c r="L138" s="18">
        <v>0</v>
      </c>
      <c r="M138" s="18">
        <v>0</v>
      </c>
      <c r="N138" s="18">
        <v>0</v>
      </c>
      <c r="O138" s="18">
        <v>0</v>
      </c>
      <c r="P138" s="18">
        <v>-9.763</v>
      </c>
      <c r="Q138" s="18">
        <v>0</v>
      </c>
      <c r="R138" s="18">
        <v>0</v>
      </c>
    </row>
    <row r="139" ht="16.5" spans="1:18">
      <c r="A139" s="14">
        <v>399292</v>
      </c>
      <c r="B139" s="14" t="s">
        <v>217</v>
      </c>
      <c r="C139" s="14">
        <v>708.07</v>
      </c>
      <c r="D139" s="14">
        <v>966.216</v>
      </c>
      <c r="E139" s="14">
        <v>0</v>
      </c>
      <c r="F139" s="14">
        <v>0</v>
      </c>
      <c r="G139" s="14">
        <v>0</v>
      </c>
      <c r="H139" s="14">
        <v>1</v>
      </c>
      <c r="I139" s="17">
        <v>11.544</v>
      </c>
      <c r="J139" s="17">
        <v>35.177</v>
      </c>
      <c r="K139" s="18">
        <v>4</v>
      </c>
      <c r="L139" s="18">
        <v>0</v>
      </c>
      <c r="M139" s="18">
        <v>0</v>
      </c>
      <c r="N139" s="18">
        <v>0</v>
      </c>
      <c r="O139" s="18">
        <v>0</v>
      </c>
      <c r="P139" s="18">
        <v>-9.543</v>
      </c>
      <c r="Q139" s="18">
        <v>0</v>
      </c>
      <c r="R139" s="18">
        <v>0</v>
      </c>
    </row>
    <row r="140" ht="16.5" spans="1:18">
      <c r="A140" s="14">
        <v>399293</v>
      </c>
      <c r="B140" s="14" t="s">
        <v>218</v>
      </c>
      <c r="C140" s="14">
        <v>2799.625</v>
      </c>
      <c r="D140" s="14">
        <v>4164.445</v>
      </c>
      <c r="E140" s="14">
        <v>0</v>
      </c>
      <c r="F140" s="14">
        <v>0</v>
      </c>
      <c r="G140" s="14">
        <v>0</v>
      </c>
      <c r="H140" s="14">
        <v>1</v>
      </c>
      <c r="I140" s="17">
        <v>2.123</v>
      </c>
      <c r="J140" s="17">
        <v>34.2</v>
      </c>
      <c r="K140" s="18">
        <v>4</v>
      </c>
      <c r="L140" s="18">
        <v>0</v>
      </c>
      <c r="M140" s="18">
        <v>0</v>
      </c>
      <c r="N140" s="18">
        <v>0</v>
      </c>
      <c r="O140" s="18">
        <v>0</v>
      </c>
      <c r="P140" s="18">
        <v>-14.787</v>
      </c>
      <c r="Q140" s="18">
        <v>0</v>
      </c>
      <c r="R140" s="18">
        <v>0</v>
      </c>
    </row>
    <row r="141" ht="16.5" spans="1:18">
      <c r="A141" s="14">
        <v>399297</v>
      </c>
      <c r="B141" s="14" t="s">
        <v>219</v>
      </c>
      <c r="C141" s="14">
        <v>3408.683</v>
      </c>
      <c r="D141" s="14">
        <v>4435.295</v>
      </c>
      <c r="E141" s="14">
        <v>0</v>
      </c>
      <c r="F141" s="14">
        <v>0</v>
      </c>
      <c r="G141" s="14">
        <v>0</v>
      </c>
      <c r="H141" s="14">
        <v>1</v>
      </c>
      <c r="I141" s="17">
        <v>5.814</v>
      </c>
      <c r="J141" s="17">
        <v>27.614</v>
      </c>
      <c r="K141" s="18">
        <v>3</v>
      </c>
      <c r="L141" s="18">
        <v>0</v>
      </c>
      <c r="M141" s="18">
        <v>0</v>
      </c>
      <c r="N141" s="18">
        <v>0</v>
      </c>
      <c r="O141" s="18">
        <v>0</v>
      </c>
      <c r="P141" s="18">
        <v>-5.802</v>
      </c>
      <c r="Q141" s="18">
        <v>0</v>
      </c>
      <c r="R141" s="18">
        <v>-1</v>
      </c>
    </row>
    <row r="142" ht="16.5" spans="1:18">
      <c r="A142" s="14">
        <v>399298</v>
      </c>
      <c r="B142" s="14" t="s">
        <v>220</v>
      </c>
      <c r="C142" s="14">
        <v>204.342</v>
      </c>
      <c r="D142" s="14">
        <v>205.868</v>
      </c>
      <c r="E142" s="14">
        <v>0</v>
      </c>
      <c r="F142" s="14">
        <v>0</v>
      </c>
      <c r="G142" s="14">
        <v>0</v>
      </c>
      <c r="H142" s="14">
        <v>1</v>
      </c>
      <c r="I142" s="17">
        <v>0.236</v>
      </c>
      <c r="J142" s="17">
        <v>0.976</v>
      </c>
      <c r="K142" s="18">
        <v>4</v>
      </c>
      <c r="L142" s="18">
        <v>0</v>
      </c>
      <c r="M142" s="18">
        <v>0</v>
      </c>
      <c r="N142" s="18">
        <v>0</v>
      </c>
      <c r="O142" s="18">
        <v>0</v>
      </c>
      <c r="P142" s="18">
        <v>-10.798</v>
      </c>
      <c r="Q142" s="18">
        <v>0</v>
      </c>
      <c r="R142" s="18">
        <v>0</v>
      </c>
    </row>
    <row r="143" ht="16.5" spans="1:18">
      <c r="A143" s="14">
        <v>399299</v>
      </c>
      <c r="B143" s="14" t="s">
        <v>221</v>
      </c>
      <c r="C143" s="14">
        <v>235.918</v>
      </c>
      <c r="D143" s="14">
        <v>237.386</v>
      </c>
      <c r="E143" s="14">
        <v>0</v>
      </c>
      <c r="F143" s="14">
        <v>0</v>
      </c>
      <c r="G143" s="14">
        <v>0</v>
      </c>
      <c r="H143" s="14">
        <v>1</v>
      </c>
      <c r="I143" s="17">
        <v>0.124</v>
      </c>
      <c r="J143" s="17">
        <v>0.742</v>
      </c>
      <c r="K143" s="18">
        <v>4</v>
      </c>
      <c r="L143" s="18">
        <v>0</v>
      </c>
      <c r="M143" s="18">
        <v>0</v>
      </c>
      <c r="N143" s="18">
        <v>0</v>
      </c>
      <c r="O143" s="18">
        <v>0</v>
      </c>
      <c r="P143" s="18">
        <v>-27.088</v>
      </c>
      <c r="Q143" s="18">
        <v>0</v>
      </c>
      <c r="R143" s="18">
        <v>0</v>
      </c>
    </row>
    <row r="144" ht="16.5" spans="1:18">
      <c r="A144" s="14">
        <v>399301</v>
      </c>
      <c r="B144" s="14" t="s">
        <v>222</v>
      </c>
      <c r="C144" s="14">
        <v>208.029</v>
      </c>
      <c r="D144" s="14">
        <v>209.583</v>
      </c>
      <c r="E144" s="14">
        <v>0</v>
      </c>
      <c r="F144" s="14">
        <v>0</v>
      </c>
      <c r="G144" s="14">
        <v>0</v>
      </c>
      <c r="H144" s="14">
        <v>1</v>
      </c>
      <c r="I144" s="17">
        <v>0.237</v>
      </c>
      <c r="J144" s="17">
        <v>0.976</v>
      </c>
      <c r="K144" s="18">
        <v>1</v>
      </c>
      <c r="L144" s="18">
        <v>1</v>
      </c>
      <c r="M144" s="18">
        <v>0</v>
      </c>
      <c r="N144" s="18">
        <v>0</v>
      </c>
      <c r="O144" s="18">
        <v>0</v>
      </c>
      <c r="P144" s="18">
        <v>-12.644</v>
      </c>
      <c r="Q144" s="18">
        <v>0</v>
      </c>
      <c r="R144" s="18">
        <v>-1</v>
      </c>
    </row>
    <row r="145" ht="16.5" spans="1:18">
      <c r="A145" s="14">
        <v>399302</v>
      </c>
      <c r="B145" s="14" t="s">
        <v>223</v>
      </c>
      <c r="C145" s="14">
        <v>212.356</v>
      </c>
      <c r="D145" s="14">
        <v>213.885</v>
      </c>
      <c r="E145" s="14">
        <v>0</v>
      </c>
      <c r="F145" s="14">
        <v>0</v>
      </c>
      <c r="G145" s="14">
        <v>0</v>
      </c>
      <c r="H145" s="14">
        <v>1</v>
      </c>
      <c r="I145" s="17">
        <v>0.053</v>
      </c>
      <c r="J145" s="17">
        <v>0.767</v>
      </c>
      <c r="K145" s="18">
        <v>4</v>
      </c>
      <c r="L145" s="18">
        <v>0</v>
      </c>
      <c r="M145" s="18">
        <v>0</v>
      </c>
      <c r="N145" s="18">
        <v>0</v>
      </c>
      <c r="O145" s="18">
        <v>0</v>
      </c>
      <c r="P145" s="18">
        <v>-8.315</v>
      </c>
      <c r="Q145" s="18">
        <v>0</v>
      </c>
      <c r="R145" s="18">
        <v>0</v>
      </c>
    </row>
    <row r="146" ht="16.5" spans="1:18">
      <c r="A146" s="14">
        <v>399303</v>
      </c>
      <c r="B146" s="14" t="s">
        <v>224</v>
      </c>
      <c r="C146" s="14">
        <v>5437.525</v>
      </c>
      <c r="D146" s="14">
        <v>7252.535</v>
      </c>
      <c r="E146" s="14">
        <v>0</v>
      </c>
      <c r="F146" s="14">
        <v>0</v>
      </c>
      <c r="G146" s="14">
        <v>0</v>
      </c>
      <c r="H146" s="14">
        <v>1</v>
      </c>
      <c r="I146" s="17">
        <v>5.638</v>
      </c>
      <c r="J146" s="17">
        <v>29.253</v>
      </c>
      <c r="K146" s="18">
        <v>4</v>
      </c>
      <c r="L146" s="18">
        <v>0</v>
      </c>
      <c r="M146" s="18">
        <v>0</v>
      </c>
      <c r="N146" s="18">
        <v>0</v>
      </c>
      <c r="O146" s="18">
        <v>0</v>
      </c>
      <c r="P146" s="18">
        <v>-16.718</v>
      </c>
      <c r="Q146" s="18">
        <v>0</v>
      </c>
      <c r="R146" s="18">
        <v>0</v>
      </c>
    </row>
    <row r="147" ht="16.5" spans="1:18">
      <c r="A147" s="14">
        <v>399306</v>
      </c>
      <c r="B147" s="14" t="s">
        <v>225</v>
      </c>
      <c r="C147" s="14">
        <v>1137.157</v>
      </c>
      <c r="D147" s="14">
        <v>1454.167</v>
      </c>
      <c r="E147" s="14">
        <v>0</v>
      </c>
      <c r="F147" s="14">
        <v>0</v>
      </c>
      <c r="G147" s="14">
        <v>0</v>
      </c>
      <c r="H147" s="14">
        <v>1</v>
      </c>
      <c r="I147" s="17">
        <v>0.765</v>
      </c>
      <c r="J147" s="17">
        <v>22.398</v>
      </c>
      <c r="K147" s="18">
        <v>1</v>
      </c>
      <c r="L147" s="18">
        <v>0</v>
      </c>
      <c r="M147" s="18">
        <v>0</v>
      </c>
      <c r="N147" s="18">
        <v>0</v>
      </c>
      <c r="O147" s="18">
        <v>0</v>
      </c>
      <c r="P147" s="18">
        <v>-22.942</v>
      </c>
      <c r="Q147" s="18">
        <v>0</v>
      </c>
      <c r="R147" s="18">
        <v>0</v>
      </c>
    </row>
    <row r="148" ht="16.5" spans="1:18">
      <c r="A148" s="14">
        <v>399315</v>
      </c>
      <c r="B148" s="14" t="s">
        <v>226</v>
      </c>
      <c r="C148" s="14">
        <v>2932.914</v>
      </c>
      <c r="D148" s="14">
        <v>3831.774</v>
      </c>
      <c r="E148" s="14">
        <v>0</v>
      </c>
      <c r="F148" s="14">
        <v>0</v>
      </c>
      <c r="G148" s="14">
        <v>0</v>
      </c>
      <c r="H148" s="14">
        <v>1</v>
      </c>
      <c r="I148" s="17">
        <v>1.101</v>
      </c>
      <c r="J148" s="17">
        <v>24.301</v>
      </c>
      <c r="K148" s="18">
        <v>4</v>
      </c>
      <c r="L148" s="18">
        <v>0</v>
      </c>
      <c r="M148" s="18">
        <v>0</v>
      </c>
      <c r="N148" s="18">
        <v>0</v>
      </c>
      <c r="O148" s="18">
        <v>0</v>
      </c>
      <c r="P148" s="18">
        <v>-12.37</v>
      </c>
      <c r="Q148" s="18">
        <v>0</v>
      </c>
      <c r="R148" s="18">
        <v>0</v>
      </c>
    </row>
    <row r="149" ht="16.5" spans="1:18">
      <c r="A149" s="14">
        <v>399316</v>
      </c>
      <c r="B149" s="14" t="s">
        <v>227</v>
      </c>
      <c r="C149" s="14">
        <v>3573.609</v>
      </c>
      <c r="D149" s="14">
        <v>4716.074</v>
      </c>
      <c r="E149" s="14">
        <v>0</v>
      </c>
      <c r="F149" s="14">
        <v>0</v>
      </c>
      <c r="G149" s="14">
        <v>0</v>
      </c>
      <c r="H149" s="14">
        <v>1</v>
      </c>
      <c r="I149" s="17">
        <v>2.681</v>
      </c>
      <c r="J149" s="17">
        <v>26.257</v>
      </c>
      <c r="K149" s="18">
        <v>2</v>
      </c>
      <c r="L149" s="18">
        <v>0</v>
      </c>
      <c r="M149" s="18">
        <v>0</v>
      </c>
      <c r="N149" s="18">
        <v>0</v>
      </c>
      <c r="O149" s="18">
        <v>0</v>
      </c>
      <c r="P149" s="18">
        <v>-6.949</v>
      </c>
      <c r="Q149" s="18">
        <v>0</v>
      </c>
      <c r="R149" s="18">
        <v>-1</v>
      </c>
    </row>
    <row r="150" ht="16.5" spans="1:18">
      <c r="A150" s="14">
        <v>399317</v>
      </c>
      <c r="B150" s="14" t="s">
        <v>228</v>
      </c>
      <c r="C150" s="14">
        <v>4130.182</v>
      </c>
      <c r="D150" s="14">
        <v>5312.028</v>
      </c>
      <c r="E150" s="14">
        <v>0</v>
      </c>
      <c r="F150" s="14">
        <v>0</v>
      </c>
      <c r="G150" s="14">
        <v>0</v>
      </c>
      <c r="H150" s="14">
        <v>1</v>
      </c>
      <c r="I150" s="17">
        <v>3.051</v>
      </c>
      <c r="J150" s="17">
        <v>24.62</v>
      </c>
      <c r="K150" s="18">
        <v>4</v>
      </c>
      <c r="L150" s="18">
        <v>0</v>
      </c>
      <c r="M150" s="18">
        <v>0</v>
      </c>
      <c r="N150" s="18">
        <v>0</v>
      </c>
      <c r="O150" s="18">
        <v>0</v>
      </c>
      <c r="P150" s="18">
        <v>-16.504</v>
      </c>
      <c r="Q150" s="18">
        <v>0</v>
      </c>
      <c r="R150" s="18">
        <v>0</v>
      </c>
    </row>
    <row r="151" ht="16.5" spans="1:18">
      <c r="A151" s="14">
        <v>399318</v>
      </c>
      <c r="B151" s="14" t="s">
        <v>229</v>
      </c>
      <c r="C151" s="14">
        <v>4239.588</v>
      </c>
      <c r="D151" s="14">
        <v>5078.143</v>
      </c>
      <c r="E151" s="14">
        <v>0</v>
      </c>
      <c r="F151" s="14">
        <v>0</v>
      </c>
      <c r="G151" s="14">
        <v>0</v>
      </c>
      <c r="H151" s="14">
        <v>1</v>
      </c>
      <c r="I151" s="17">
        <v>2.979</v>
      </c>
      <c r="J151" s="17">
        <v>19</v>
      </c>
      <c r="K151" s="18">
        <v>3</v>
      </c>
      <c r="L151" s="18">
        <v>0</v>
      </c>
      <c r="M151" s="18">
        <v>0</v>
      </c>
      <c r="N151" s="18">
        <v>0</v>
      </c>
      <c r="O151" s="18">
        <v>0</v>
      </c>
      <c r="P151" s="18">
        <v>-9.492</v>
      </c>
      <c r="Q151" s="18">
        <v>0</v>
      </c>
      <c r="R151" s="18">
        <v>0</v>
      </c>
    </row>
    <row r="152" ht="16.5" spans="1:18">
      <c r="A152" s="14">
        <v>399326</v>
      </c>
      <c r="B152" s="14" t="s">
        <v>230</v>
      </c>
      <c r="C152" s="14">
        <v>2851.004</v>
      </c>
      <c r="D152" s="14">
        <v>4032.686</v>
      </c>
      <c r="E152" s="14">
        <v>0</v>
      </c>
      <c r="F152" s="14">
        <v>0</v>
      </c>
      <c r="G152" s="14">
        <v>0</v>
      </c>
      <c r="H152" s="14">
        <v>1</v>
      </c>
      <c r="I152" s="17">
        <v>2.657</v>
      </c>
      <c r="J152" s="17">
        <v>31.181</v>
      </c>
      <c r="K152" s="18">
        <v>4</v>
      </c>
      <c r="L152" s="18">
        <v>0</v>
      </c>
      <c r="M152" s="18">
        <v>0</v>
      </c>
      <c r="N152" s="18">
        <v>0</v>
      </c>
      <c r="O152" s="18">
        <v>0</v>
      </c>
      <c r="P152" s="18">
        <v>-8.557</v>
      </c>
      <c r="Q152" s="18">
        <v>0</v>
      </c>
      <c r="R152" s="18">
        <v>0</v>
      </c>
    </row>
    <row r="153" ht="16.5" spans="1:18">
      <c r="A153" s="14">
        <v>399333</v>
      </c>
      <c r="B153" s="14" t="s">
        <v>231</v>
      </c>
      <c r="C153" s="14">
        <v>6112.354</v>
      </c>
      <c r="D153" s="14">
        <v>7811.482</v>
      </c>
      <c r="E153" s="14">
        <v>0</v>
      </c>
      <c r="F153" s="14">
        <v>0</v>
      </c>
      <c r="G153" s="14">
        <v>0</v>
      </c>
      <c r="H153" s="14">
        <v>1</v>
      </c>
      <c r="I153" s="17">
        <v>1.744</v>
      </c>
      <c r="J153" s="17">
        <v>23.116</v>
      </c>
      <c r="K153" s="18">
        <v>3</v>
      </c>
      <c r="L153" s="18">
        <v>0</v>
      </c>
      <c r="M153" s="18">
        <v>0</v>
      </c>
      <c r="N153" s="18">
        <v>0</v>
      </c>
      <c r="O153" s="18">
        <v>0</v>
      </c>
      <c r="P153" s="18">
        <v>-9.315</v>
      </c>
      <c r="Q153" s="18">
        <v>0</v>
      </c>
      <c r="R153" s="18">
        <v>-1</v>
      </c>
    </row>
    <row r="154" ht="16.5" spans="1:18">
      <c r="A154" s="14">
        <v>399335</v>
      </c>
      <c r="B154" s="14" t="s">
        <v>232</v>
      </c>
      <c r="C154" s="14">
        <v>2998.173</v>
      </c>
      <c r="D154" s="14">
        <v>3932.533</v>
      </c>
      <c r="E154" s="14">
        <v>0</v>
      </c>
      <c r="F154" s="14">
        <v>0</v>
      </c>
      <c r="G154" s="14">
        <v>0</v>
      </c>
      <c r="H154" s="14">
        <v>1</v>
      </c>
      <c r="I154" s="17">
        <v>1.814</v>
      </c>
      <c r="J154" s="17">
        <v>25.143</v>
      </c>
      <c r="K154" s="18">
        <v>4</v>
      </c>
      <c r="L154" s="18">
        <v>0</v>
      </c>
      <c r="M154" s="18">
        <v>0</v>
      </c>
      <c r="N154" s="18">
        <v>0</v>
      </c>
      <c r="O154" s="18">
        <v>0</v>
      </c>
      <c r="P154" s="18">
        <v>-9.432</v>
      </c>
      <c r="Q154" s="18">
        <v>0</v>
      </c>
      <c r="R154" s="18">
        <v>0</v>
      </c>
    </row>
    <row r="155" ht="16.5" spans="1:18">
      <c r="A155" s="14">
        <v>399337</v>
      </c>
      <c r="B155" s="14" t="s">
        <v>233</v>
      </c>
      <c r="C155" s="14">
        <v>3444.378</v>
      </c>
      <c r="D155" s="14">
        <v>4661.983</v>
      </c>
      <c r="E155" s="14">
        <v>0</v>
      </c>
      <c r="F155" s="14">
        <v>0</v>
      </c>
      <c r="G155" s="14">
        <v>0</v>
      </c>
      <c r="H155" s="14">
        <v>1</v>
      </c>
      <c r="I155" s="17">
        <v>0.775</v>
      </c>
      <c r="J155" s="17">
        <v>26.691</v>
      </c>
      <c r="K155" s="18">
        <v>3</v>
      </c>
      <c r="L155" s="18">
        <v>0</v>
      </c>
      <c r="M155" s="18">
        <v>0</v>
      </c>
      <c r="N155" s="18">
        <v>0</v>
      </c>
      <c r="O155" s="18">
        <v>0</v>
      </c>
      <c r="P155" s="18">
        <v>-11.41</v>
      </c>
      <c r="Q155" s="18">
        <v>0</v>
      </c>
      <c r="R155" s="18">
        <v>0</v>
      </c>
    </row>
    <row r="156" ht="16.5" spans="1:18">
      <c r="A156" s="14">
        <v>399339</v>
      </c>
      <c r="B156" s="14" t="s">
        <v>234</v>
      </c>
      <c r="C156" s="14">
        <v>5114.013</v>
      </c>
      <c r="D156" s="14">
        <v>6910.549</v>
      </c>
      <c r="E156" s="14">
        <v>0</v>
      </c>
      <c r="F156" s="14">
        <v>0</v>
      </c>
      <c r="G156" s="14">
        <v>0</v>
      </c>
      <c r="H156" s="14">
        <v>1</v>
      </c>
      <c r="I156" s="17">
        <v>3.319</v>
      </c>
      <c r="J156" s="17">
        <v>28.454</v>
      </c>
      <c r="K156" s="18">
        <v>3</v>
      </c>
      <c r="L156" s="18">
        <v>0</v>
      </c>
      <c r="M156" s="18">
        <v>0</v>
      </c>
      <c r="N156" s="18">
        <v>0</v>
      </c>
      <c r="O156" s="18">
        <v>0</v>
      </c>
      <c r="P156" s="18">
        <v>-10.347</v>
      </c>
      <c r="Q156" s="18">
        <v>0</v>
      </c>
      <c r="R156" s="18">
        <v>-1</v>
      </c>
    </row>
    <row r="157" ht="16.5" spans="1:18">
      <c r="A157" s="14">
        <v>399344</v>
      </c>
      <c r="B157" s="14" t="s">
        <v>235</v>
      </c>
      <c r="C157" s="14">
        <v>4368.783</v>
      </c>
      <c r="D157" s="14">
        <v>5815.634</v>
      </c>
      <c r="E157" s="14">
        <v>0</v>
      </c>
      <c r="F157" s="14">
        <v>0</v>
      </c>
      <c r="G157" s="14">
        <v>0</v>
      </c>
      <c r="H157" s="14">
        <v>1</v>
      </c>
      <c r="I157" s="17">
        <v>0.727</v>
      </c>
      <c r="J157" s="17">
        <v>25.425</v>
      </c>
      <c r="K157" s="18">
        <v>3</v>
      </c>
      <c r="L157" s="18">
        <v>0</v>
      </c>
      <c r="M157" s="18">
        <v>0</v>
      </c>
      <c r="N157" s="18">
        <v>0</v>
      </c>
      <c r="O157" s="18">
        <v>0</v>
      </c>
      <c r="P157" s="18">
        <v>-9.76</v>
      </c>
      <c r="Q157" s="18">
        <v>0</v>
      </c>
      <c r="R157" s="18">
        <v>0</v>
      </c>
    </row>
    <row r="158" ht="16.5" spans="1:18">
      <c r="A158" s="14">
        <v>399346</v>
      </c>
      <c r="B158" s="14" t="s">
        <v>236</v>
      </c>
      <c r="C158" s="14">
        <v>2279.743</v>
      </c>
      <c r="D158" s="14">
        <v>3138.83</v>
      </c>
      <c r="E158" s="14">
        <v>0</v>
      </c>
      <c r="F158" s="14">
        <v>0</v>
      </c>
      <c r="G158" s="14">
        <v>0</v>
      </c>
      <c r="H158" s="14">
        <v>1</v>
      </c>
      <c r="I158" s="17">
        <v>0.767</v>
      </c>
      <c r="J158" s="17">
        <v>27.927</v>
      </c>
      <c r="K158" s="18">
        <v>4</v>
      </c>
      <c r="L158" s="18">
        <v>0</v>
      </c>
      <c r="M158" s="18">
        <v>0</v>
      </c>
      <c r="N158" s="18">
        <v>0</v>
      </c>
      <c r="O158" s="18">
        <v>0</v>
      </c>
      <c r="P158" s="18">
        <v>-8.154</v>
      </c>
      <c r="Q158" s="18">
        <v>0</v>
      </c>
      <c r="R158" s="18">
        <v>0</v>
      </c>
    </row>
    <row r="159" ht="16.5" spans="1:18">
      <c r="A159" s="14">
        <v>399351</v>
      </c>
      <c r="B159" s="14" t="s">
        <v>237</v>
      </c>
      <c r="C159" s="14">
        <v>6883.894</v>
      </c>
      <c r="D159" s="14">
        <v>8938.362</v>
      </c>
      <c r="E159" s="14">
        <v>0</v>
      </c>
      <c r="F159" s="14">
        <v>0</v>
      </c>
      <c r="G159" s="14">
        <v>0</v>
      </c>
      <c r="H159" s="14">
        <v>1</v>
      </c>
      <c r="I159" s="17">
        <v>1.053</v>
      </c>
      <c r="J159" s="17">
        <v>23.796</v>
      </c>
      <c r="K159" s="18">
        <v>4</v>
      </c>
      <c r="L159" s="18">
        <v>0</v>
      </c>
      <c r="M159" s="18">
        <v>0</v>
      </c>
      <c r="N159" s="18">
        <v>0</v>
      </c>
      <c r="O159" s="18">
        <v>0</v>
      </c>
      <c r="P159" s="18">
        <v>-8.296</v>
      </c>
      <c r="Q159" s="18">
        <v>0</v>
      </c>
      <c r="R159" s="18">
        <v>0</v>
      </c>
    </row>
    <row r="160" ht="16.5" spans="1:18">
      <c r="A160" s="14">
        <v>399352</v>
      </c>
      <c r="B160" s="14" t="s">
        <v>238</v>
      </c>
      <c r="C160" s="14">
        <v>6574.669</v>
      </c>
      <c r="D160" s="14">
        <v>8510.866</v>
      </c>
      <c r="E160" s="14">
        <v>0</v>
      </c>
      <c r="F160" s="14">
        <v>0</v>
      </c>
      <c r="G160" s="14">
        <v>0</v>
      </c>
      <c r="H160" s="14">
        <v>1</v>
      </c>
      <c r="I160" s="17">
        <v>5.628</v>
      </c>
      <c r="J160" s="17">
        <v>27.097</v>
      </c>
      <c r="K160" s="18">
        <v>3</v>
      </c>
      <c r="L160" s="18">
        <v>0</v>
      </c>
      <c r="M160" s="18">
        <v>0</v>
      </c>
      <c r="N160" s="18">
        <v>0</v>
      </c>
      <c r="O160" s="18">
        <v>0</v>
      </c>
      <c r="P160" s="18">
        <v>-9.679</v>
      </c>
      <c r="Q160" s="18">
        <v>0</v>
      </c>
      <c r="R160" s="18">
        <v>0</v>
      </c>
    </row>
    <row r="161" ht="16.5" spans="1:18">
      <c r="A161" s="14">
        <v>399355</v>
      </c>
      <c r="B161" s="14" t="s">
        <v>239</v>
      </c>
      <c r="C161" s="14">
        <v>2422.849</v>
      </c>
      <c r="D161" s="14">
        <v>3077.911</v>
      </c>
      <c r="E161" s="14">
        <v>0</v>
      </c>
      <c r="F161" s="14">
        <v>0</v>
      </c>
      <c r="G161" s="14">
        <v>0</v>
      </c>
      <c r="H161" s="14">
        <v>1</v>
      </c>
      <c r="I161" s="17">
        <v>4.38</v>
      </c>
      <c r="J161" s="17">
        <v>24.731</v>
      </c>
      <c r="K161" s="18">
        <v>1</v>
      </c>
      <c r="L161" s="18">
        <v>0</v>
      </c>
      <c r="M161" s="18">
        <v>0</v>
      </c>
      <c r="N161" s="18">
        <v>0</v>
      </c>
      <c r="O161" s="18">
        <v>0</v>
      </c>
      <c r="P161" s="18">
        <v>-9.179</v>
      </c>
      <c r="Q161" s="18">
        <v>0</v>
      </c>
      <c r="R161" s="18">
        <v>0</v>
      </c>
    </row>
    <row r="162" ht="16.5" spans="1:18">
      <c r="A162" s="14">
        <v>399360</v>
      </c>
      <c r="B162" s="14" t="s">
        <v>240</v>
      </c>
      <c r="C162" s="14">
        <v>3549.038</v>
      </c>
      <c r="D162" s="14">
        <v>4865.551</v>
      </c>
      <c r="E162" s="14">
        <v>0</v>
      </c>
      <c r="F162" s="14">
        <v>0</v>
      </c>
      <c r="G162" s="14">
        <v>0</v>
      </c>
      <c r="H162" s="14">
        <v>1</v>
      </c>
      <c r="I162" s="17">
        <v>11.604</v>
      </c>
      <c r="J162" s="17">
        <v>35.522</v>
      </c>
      <c r="K162" s="18">
        <v>4</v>
      </c>
      <c r="L162" s="18">
        <v>0</v>
      </c>
      <c r="M162" s="18">
        <v>0</v>
      </c>
      <c r="N162" s="18">
        <v>0</v>
      </c>
      <c r="O162" s="18">
        <v>0</v>
      </c>
      <c r="P162" s="18">
        <v>-41.021</v>
      </c>
      <c r="Q162" s="18">
        <v>0</v>
      </c>
      <c r="R162" s="18">
        <v>0</v>
      </c>
    </row>
    <row r="163" ht="16.5" spans="1:18">
      <c r="A163" s="14">
        <v>399361</v>
      </c>
      <c r="B163" s="14" t="s">
        <v>241</v>
      </c>
      <c r="C163" s="14">
        <v>2194.2</v>
      </c>
      <c r="D163" s="14">
        <v>3005.606</v>
      </c>
      <c r="E163" s="14">
        <v>0</v>
      </c>
      <c r="F163" s="14">
        <v>0</v>
      </c>
      <c r="G163" s="14">
        <v>0</v>
      </c>
      <c r="H163" s="14">
        <v>1</v>
      </c>
      <c r="I163" s="17">
        <v>11.227</v>
      </c>
      <c r="J163" s="17">
        <v>35.193</v>
      </c>
      <c r="K163" s="18">
        <v>4</v>
      </c>
      <c r="L163" s="18">
        <v>0</v>
      </c>
      <c r="M163" s="18">
        <v>0</v>
      </c>
      <c r="N163" s="18">
        <v>0</v>
      </c>
      <c r="O163" s="18">
        <v>0</v>
      </c>
      <c r="P163" s="18">
        <v>-22.482</v>
      </c>
      <c r="Q163" s="18">
        <v>0</v>
      </c>
      <c r="R163" s="18">
        <v>-1</v>
      </c>
    </row>
    <row r="164" ht="16.5" spans="1:18">
      <c r="A164" s="14">
        <v>399362</v>
      </c>
      <c r="B164" s="14" t="s">
        <v>242</v>
      </c>
      <c r="C164" s="14">
        <v>4895.236</v>
      </c>
      <c r="D164" s="14">
        <v>6504.35</v>
      </c>
      <c r="E164" s="14">
        <v>0</v>
      </c>
      <c r="F164" s="14">
        <v>0</v>
      </c>
      <c r="G164" s="14">
        <v>0</v>
      </c>
      <c r="H164" s="14">
        <v>1</v>
      </c>
      <c r="I164" s="17">
        <v>0.439</v>
      </c>
      <c r="J164" s="17">
        <v>25.069</v>
      </c>
      <c r="K164" s="18">
        <v>4</v>
      </c>
      <c r="L164" s="18">
        <v>0</v>
      </c>
      <c r="M164" s="18">
        <v>0</v>
      </c>
      <c r="N164" s="18">
        <v>0</v>
      </c>
      <c r="O164" s="18">
        <v>0</v>
      </c>
      <c r="P164" s="18">
        <v>-30.152</v>
      </c>
      <c r="Q164" s="18">
        <v>0</v>
      </c>
      <c r="R164" s="18">
        <v>0</v>
      </c>
    </row>
    <row r="165" ht="16.5" spans="1:18">
      <c r="A165" s="14">
        <v>399363</v>
      </c>
      <c r="B165" s="14" t="s">
        <v>243</v>
      </c>
      <c r="C165" s="14">
        <v>3163.779</v>
      </c>
      <c r="D165" s="14">
        <v>4595.799</v>
      </c>
      <c r="E165" s="14">
        <v>0</v>
      </c>
      <c r="F165" s="14">
        <v>0</v>
      </c>
      <c r="G165" s="14">
        <v>0</v>
      </c>
      <c r="H165" s="14">
        <v>1</v>
      </c>
      <c r="I165" s="17">
        <v>8.657</v>
      </c>
      <c r="J165" s="17">
        <v>37.119</v>
      </c>
      <c r="K165" s="18">
        <v>4</v>
      </c>
      <c r="L165" s="18">
        <v>0</v>
      </c>
      <c r="M165" s="18">
        <v>0</v>
      </c>
      <c r="N165" s="18">
        <v>0</v>
      </c>
      <c r="O165" s="18">
        <v>0</v>
      </c>
      <c r="P165" s="18">
        <v>-85.168</v>
      </c>
      <c r="Q165" s="18">
        <v>0</v>
      </c>
      <c r="R165" s="18">
        <v>0</v>
      </c>
    </row>
    <row r="166" ht="16.5" spans="1:18">
      <c r="A166" s="14">
        <v>399366</v>
      </c>
      <c r="B166" s="14" t="s">
        <v>244</v>
      </c>
      <c r="C166" s="14">
        <v>1120.738</v>
      </c>
      <c r="D166" s="14">
        <v>1504.359</v>
      </c>
      <c r="E166" s="14">
        <v>0</v>
      </c>
      <c r="F166" s="14">
        <v>0</v>
      </c>
      <c r="G166" s="14">
        <v>0</v>
      </c>
      <c r="H166" s="14">
        <v>1</v>
      </c>
      <c r="I166" s="17">
        <v>5.228</v>
      </c>
      <c r="J166" s="17">
        <v>29.395</v>
      </c>
      <c r="K166" s="18">
        <v>3</v>
      </c>
      <c r="L166" s="18">
        <v>0</v>
      </c>
      <c r="M166" s="18">
        <v>0</v>
      </c>
      <c r="N166" s="18">
        <v>0</v>
      </c>
      <c r="O166" s="18">
        <v>0</v>
      </c>
      <c r="P166" s="18">
        <v>-45.276</v>
      </c>
      <c r="Q166" s="18">
        <v>0</v>
      </c>
      <c r="R166" s="18">
        <v>-1</v>
      </c>
    </row>
    <row r="167" ht="16.5" spans="1:18">
      <c r="A167" s="14">
        <v>399367</v>
      </c>
      <c r="B167" s="14" t="s">
        <v>245</v>
      </c>
      <c r="C167" s="14">
        <v>2087.504</v>
      </c>
      <c r="D167" s="14">
        <v>2913.079</v>
      </c>
      <c r="E167" s="14">
        <v>0</v>
      </c>
      <c r="F167" s="14">
        <v>0</v>
      </c>
      <c r="G167" s="14">
        <v>0</v>
      </c>
      <c r="H167" s="14">
        <v>1</v>
      </c>
      <c r="I167" s="17">
        <v>0.594</v>
      </c>
      <c r="J167" s="17">
        <v>28.766</v>
      </c>
      <c r="K167" s="18">
        <v>4</v>
      </c>
      <c r="L167" s="18">
        <v>0</v>
      </c>
      <c r="M167" s="18">
        <v>0</v>
      </c>
      <c r="N167" s="18">
        <v>0</v>
      </c>
      <c r="O167" s="18">
        <v>0</v>
      </c>
      <c r="P167" s="18">
        <v>-32.937</v>
      </c>
      <c r="Q167" s="18">
        <v>0</v>
      </c>
      <c r="R167" s="18">
        <v>0</v>
      </c>
    </row>
    <row r="168" ht="16.5" spans="1:18">
      <c r="A168" s="14">
        <v>399368</v>
      </c>
      <c r="B168" s="14" t="s">
        <v>246</v>
      </c>
      <c r="C168" s="14">
        <v>5589.883</v>
      </c>
      <c r="D168" s="14">
        <v>7265.937</v>
      </c>
      <c r="E168" s="14">
        <v>0</v>
      </c>
      <c r="F168" s="14">
        <v>0</v>
      </c>
      <c r="G168" s="14">
        <v>0</v>
      </c>
      <c r="H168" s="14">
        <v>1</v>
      </c>
      <c r="I168" s="17">
        <v>2.584</v>
      </c>
      <c r="J168" s="17">
        <v>25.055</v>
      </c>
      <c r="K168" s="18">
        <v>4</v>
      </c>
      <c r="L168" s="18">
        <v>0</v>
      </c>
      <c r="M168" s="18">
        <v>0</v>
      </c>
      <c r="N168" s="18">
        <v>0</v>
      </c>
      <c r="O168" s="18">
        <v>0</v>
      </c>
      <c r="P168" s="18">
        <v>-36.279</v>
      </c>
      <c r="Q168" s="18">
        <v>0</v>
      </c>
      <c r="R168" s="18">
        <v>0</v>
      </c>
    </row>
    <row r="169" ht="16.5" spans="1:18">
      <c r="A169" s="14">
        <v>399379</v>
      </c>
      <c r="B169" s="14" t="s">
        <v>247</v>
      </c>
      <c r="C169" s="14">
        <v>6010.932</v>
      </c>
      <c r="D169" s="14">
        <v>7528.889</v>
      </c>
      <c r="E169" s="14">
        <v>0</v>
      </c>
      <c r="F169" s="14">
        <v>0</v>
      </c>
      <c r="G169" s="14">
        <v>0</v>
      </c>
      <c r="H169" s="14">
        <v>1</v>
      </c>
      <c r="I169" s="17">
        <v>0.478</v>
      </c>
      <c r="J169" s="17">
        <v>20.544</v>
      </c>
      <c r="K169" s="18">
        <v>2</v>
      </c>
      <c r="L169" s="18">
        <v>0</v>
      </c>
      <c r="M169" s="18">
        <v>0</v>
      </c>
      <c r="N169" s="18">
        <v>0</v>
      </c>
      <c r="O169" s="18">
        <v>0</v>
      </c>
      <c r="P169" s="18">
        <v>-15.448</v>
      </c>
      <c r="Q169" s="18">
        <v>0</v>
      </c>
      <c r="R169" s="18">
        <v>-1</v>
      </c>
    </row>
    <row r="170" ht="16.5" spans="1:18">
      <c r="A170" s="14">
        <v>399380</v>
      </c>
      <c r="B170" s="14" t="s">
        <v>248</v>
      </c>
      <c r="C170" s="14">
        <v>1176.788</v>
      </c>
      <c r="D170" s="14">
        <v>1488.368</v>
      </c>
      <c r="E170" s="14">
        <v>0</v>
      </c>
      <c r="F170" s="14">
        <v>0</v>
      </c>
      <c r="G170" s="14">
        <v>0</v>
      </c>
      <c r="H170" s="14">
        <v>1</v>
      </c>
      <c r="I170" s="17">
        <v>0.503</v>
      </c>
      <c r="J170" s="17">
        <v>21.332</v>
      </c>
      <c r="K170" s="18">
        <v>4</v>
      </c>
      <c r="L170" s="18">
        <v>0</v>
      </c>
      <c r="M170" s="18">
        <v>0</v>
      </c>
      <c r="N170" s="18">
        <v>0</v>
      </c>
      <c r="O170" s="18">
        <v>0</v>
      </c>
      <c r="P170" s="18">
        <v>-38.276</v>
      </c>
      <c r="Q170" s="18">
        <v>0</v>
      </c>
      <c r="R170" s="18">
        <v>-1</v>
      </c>
    </row>
    <row r="171" ht="16.5" spans="1:18">
      <c r="A171" s="14">
        <v>399387</v>
      </c>
      <c r="B171" s="14" t="s">
        <v>249</v>
      </c>
      <c r="C171" s="14">
        <v>3967.59</v>
      </c>
      <c r="D171" s="14">
        <v>4962.182</v>
      </c>
      <c r="E171" s="14">
        <v>0</v>
      </c>
      <c r="F171" s="14">
        <v>0</v>
      </c>
      <c r="G171" s="14">
        <v>0</v>
      </c>
      <c r="H171" s="14">
        <v>1</v>
      </c>
      <c r="I171" s="17">
        <v>3.413</v>
      </c>
      <c r="J171" s="17">
        <v>22.773</v>
      </c>
      <c r="K171" s="18">
        <v>4</v>
      </c>
      <c r="L171" s="18">
        <v>0</v>
      </c>
      <c r="M171" s="18">
        <v>0</v>
      </c>
      <c r="N171" s="18">
        <v>0</v>
      </c>
      <c r="O171" s="18">
        <v>0</v>
      </c>
      <c r="P171" s="18">
        <v>-86.829</v>
      </c>
      <c r="Q171" s="18">
        <v>0</v>
      </c>
      <c r="R171" s="18">
        <v>0</v>
      </c>
    </row>
    <row r="172" ht="16.5" spans="1:18">
      <c r="A172" s="14">
        <v>399388</v>
      </c>
      <c r="B172" s="14" t="s">
        <v>250</v>
      </c>
      <c r="C172" s="14">
        <v>3108.559</v>
      </c>
      <c r="D172" s="14">
        <v>4310.589</v>
      </c>
      <c r="E172" s="14">
        <v>0</v>
      </c>
      <c r="F172" s="14">
        <v>0</v>
      </c>
      <c r="G172" s="14">
        <v>0</v>
      </c>
      <c r="H172" s="14">
        <v>1</v>
      </c>
      <c r="I172" s="17">
        <v>7.877</v>
      </c>
      <c r="J172" s="17">
        <v>33.566</v>
      </c>
      <c r="K172" s="18">
        <v>4</v>
      </c>
      <c r="L172" s="18">
        <v>0</v>
      </c>
      <c r="M172" s="18">
        <v>0</v>
      </c>
      <c r="N172" s="18">
        <v>0</v>
      </c>
      <c r="O172" s="18">
        <v>0</v>
      </c>
      <c r="P172" s="18">
        <v>-29.511</v>
      </c>
      <c r="Q172" s="18">
        <v>0</v>
      </c>
      <c r="R172" s="18">
        <v>0</v>
      </c>
    </row>
    <row r="173" ht="16.5" spans="1:18">
      <c r="A173" s="14">
        <v>399389</v>
      </c>
      <c r="B173" s="14" t="s">
        <v>251</v>
      </c>
      <c r="C173" s="14">
        <v>3303.657</v>
      </c>
      <c r="D173" s="14">
        <v>4389.678</v>
      </c>
      <c r="E173" s="14">
        <v>0</v>
      </c>
      <c r="F173" s="14">
        <v>0</v>
      </c>
      <c r="G173" s="14">
        <v>0</v>
      </c>
      <c r="H173" s="14">
        <v>1</v>
      </c>
      <c r="I173" s="17">
        <v>3.749</v>
      </c>
      <c r="J173" s="17">
        <v>27.562</v>
      </c>
      <c r="K173" s="18">
        <v>1</v>
      </c>
      <c r="L173" s="18">
        <v>0</v>
      </c>
      <c r="M173" s="18">
        <v>0</v>
      </c>
      <c r="N173" s="18">
        <v>0</v>
      </c>
      <c r="O173" s="18">
        <v>0</v>
      </c>
      <c r="P173" s="18">
        <v>-3.898</v>
      </c>
      <c r="Q173" s="18">
        <v>0</v>
      </c>
      <c r="R173" s="18">
        <v>-1</v>
      </c>
    </row>
    <row r="174" ht="16.5" spans="1:18">
      <c r="A174" s="14">
        <v>399392</v>
      </c>
      <c r="B174" s="14" t="s">
        <v>252</v>
      </c>
      <c r="C174" s="14">
        <v>1820.725</v>
      </c>
      <c r="D174" s="14">
        <v>2405.352</v>
      </c>
      <c r="E174" s="14">
        <v>0</v>
      </c>
      <c r="F174" s="14">
        <v>0</v>
      </c>
      <c r="G174" s="14">
        <v>0</v>
      </c>
      <c r="H174" s="14">
        <v>1</v>
      </c>
      <c r="I174" s="17">
        <v>3.477</v>
      </c>
      <c r="J174" s="17">
        <v>26.938</v>
      </c>
      <c r="K174" s="18">
        <v>4</v>
      </c>
      <c r="L174" s="18">
        <v>0</v>
      </c>
      <c r="M174" s="18">
        <v>0</v>
      </c>
      <c r="N174" s="18">
        <v>0</v>
      </c>
      <c r="O174" s="18">
        <v>-1</v>
      </c>
      <c r="P174" s="18">
        <v>-10.332</v>
      </c>
      <c r="Q174" s="18">
        <v>0</v>
      </c>
      <c r="R174" s="18">
        <v>-1</v>
      </c>
    </row>
    <row r="175" ht="16.5" spans="1:18">
      <c r="A175" s="14">
        <v>399393</v>
      </c>
      <c r="B175" s="14" t="s">
        <v>253</v>
      </c>
      <c r="C175" s="14">
        <v>2376.829</v>
      </c>
      <c r="D175" s="14">
        <v>3325.117</v>
      </c>
      <c r="E175" s="14">
        <v>0</v>
      </c>
      <c r="F175" s="14">
        <v>0</v>
      </c>
      <c r="G175" s="14">
        <v>0</v>
      </c>
      <c r="H175" s="14">
        <v>1</v>
      </c>
      <c r="I175" s="17">
        <v>2.035</v>
      </c>
      <c r="J175" s="17">
        <v>29.974</v>
      </c>
      <c r="K175" s="18">
        <v>4</v>
      </c>
      <c r="L175" s="18">
        <v>0</v>
      </c>
      <c r="M175" s="18">
        <v>0</v>
      </c>
      <c r="N175" s="18">
        <v>0</v>
      </c>
      <c r="O175" s="18">
        <v>0</v>
      </c>
      <c r="P175" s="18">
        <v>-33.447</v>
      </c>
      <c r="Q175" s="18">
        <v>0</v>
      </c>
      <c r="R175" s="18">
        <v>0</v>
      </c>
    </row>
    <row r="176" ht="16.5" spans="1:18">
      <c r="A176" s="14">
        <v>399397</v>
      </c>
      <c r="B176" s="14" t="s">
        <v>254</v>
      </c>
      <c r="C176" s="14">
        <v>1408.682</v>
      </c>
      <c r="D176" s="14">
        <v>1929.799</v>
      </c>
      <c r="E176" s="14">
        <v>0</v>
      </c>
      <c r="F176" s="14">
        <v>0</v>
      </c>
      <c r="G176" s="14">
        <v>0</v>
      </c>
      <c r="H176" s="14">
        <v>1</v>
      </c>
      <c r="I176" s="17">
        <v>5.056</v>
      </c>
      <c r="J176" s="17">
        <v>30.694</v>
      </c>
      <c r="K176" s="18">
        <v>2</v>
      </c>
      <c r="L176" s="18">
        <v>0</v>
      </c>
      <c r="M176" s="18">
        <v>0</v>
      </c>
      <c r="N176" s="18">
        <v>0</v>
      </c>
      <c r="O176" s="18">
        <v>0</v>
      </c>
      <c r="P176" s="18">
        <v>-2.901</v>
      </c>
      <c r="Q176" s="18">
        <v>0</v>
      </c>
      <c r="R176" s="18">
        <v>-1</v>
      </c>
    </row>
    <row r="177" ht="16.5" spans="1:18">
      <c r="A177" s="14">
        <v>399401</v>
      </c>
      <c r="B177" s="14" t="s">
        <v>255</v>
      </c>
      <c r="C177" s="14">
        <v>2918.262</v>
      </c>
      <c r="D177" s="14">
        <v>3827.795</v>
      </c>
      <c r="E177" s="14">
        <v>0</v>
      </c>
      <c r="F177" s="14">
        <v>0</v>
      </c>
      <c r="G177" s="14">
        <v>0</v>
      </c>
      <c r="H177" s="14">
        <v>1</v>
      </c>
      <c r="I177" s="17">
        <v>1.846</v>
      </c>
      <c r="J177" s="17">
        <v>25.168</v>
      </c>
      <c r="K177" s="18">
        <v>4</v>
      </c>
      <c r="L177" s="18">
        <v>0</v>
      </c>
      <c r="M177" s="18">
        <v>0</v>
      </c>
      <c r="N177" s="18">
        <v>0</v>
      </c>
      <c r="O177" s="18">
        <v>0</v>
      </c>
      <c r="P177" s="18">
        <v>-5.305</v>
      </c>
      <c r="Q177" s="18">
        <v>0</v>
      </c>
      <c r="R177" s="18">
        <v>-1</v>
      </c>
    </row>
    <row r="178" ht="16.5" spans="1:18">
      <c r="A178" s="14">
        <v>399402</v>
      </c>
      <c r="B178" s="14" t="s">
        <v>256</v>
      </c>
      <c r="C178" s="14">
        <v>2437.261</v>
      </c>
      <c r="D178" s="14">
        <v>3161.786</v>
      </c>
      <c r="E178" s="14">
        <v>0</v>
      </c>
      <c r="F178" s="14">
        <v>0</v>
      </c>
      <c r="G178" s="14">
        <v>0</v>
      </c>
      <c r="H178" s="14">
        <v>1</v>
      </c>
      <c r="I178" s="17">
        <v>0.363</v>
      </c>
      <c r="J178" s="17">
        <v>23.195</v>
      </c>
      <c r="K178" s="18">
        <v>4</v>
      </c>
      <c r="L178" s="18">
        <v>0</v>
      </c>
      <c r="M178" s="18">
        <v>0</v>
      </c>
      <c r="N178" s="18">
        <v>0</v>
      </c>
      <c r="O178" s="18">
        <v>0</v>
      </c>
      <c r="P178" s="18">
        <v>-10.101</v>
      </c>
      <c r="Q178" s="18">
        <v>0</v>
      </c>
      <c r="R178" s="18">
        <v>0</v>
      </c>
    </row>
    <row r="179" ht="16.5" spans="1:18">
      <c r="A179" s="14">
        <v>399405</v>
      </c>
      <c r="B179" s="14" t="s">
        <v>257</v>
      </c>
      <c r="C179" s="14">
        <v>1616.987</v>
      </c>
      <c r="D179" s="14">
        <v>2262.116</v>
      </c>
      <c r="E179" s="14">
        <v>0</v>
      </c>
      <c r="F179" s="14">
        <v>0</v>
      </c>
      <c r="G179" s="14">
        <v>0</v>
      </c>
      <c r="H179" s="14">
        <v>1</v>
      </c>
      <c r="I179" s="17">
        <v>5.538</v>
      </c>
      <c r="J179" s="17">
        <v>32.478</v>
      </c>
      <c r="K179" s="18">
        <v>4</v>
      </c>
      <c r="L179" s="18">
        <v>0</v>
      </c>
      <c r="M179" s="18">
        <v>0</v>
      </c>
      <c r="N179" s="18">
        <v>0</v>
      </c>
      <c r="O179" s="18">
        <v>0</v>
      </c>
      <c r="P179" s="18">
        <v>-21.543</v>
      </c>
      <c r="Q179" s="18">
        <v>0</v>
      </c>
      <c r="R179" s="18">
        <v>0</v>
      </c>
    </row>
    <row r="180" ht="16.5" spans="1:18">
      <c r="A180" s="14">
        <v>399407</v>
      </c>
      <c r="B180" s="14" t="s">
        <v>258</v>
      </c>
      <c r="C180" s="14">
        <v>1566.622</v>
      </c>
      <c r="D180" s="14">
        <v>2150.176</v>
      </c>
      <c r="E180" s="14">
        <v>0</v>
      </c>
      <c r="F180" s="14">
        <v>0</v>
      </c>
      <c r="G180" s="14">
        <v>0</v>
      </c>
      <c r="H180" s="14">
        <v>1</v>
      </c>
      <c r="I180" s="17">
        <v>8.179</v>
      </c>
      <c r="J180" s="17">
        <v>33.099</v>
      </c>
      <c r="K180" s="18">
        <v>2</v>
      </c>
      <c r="L180" s="18">
        <v>0</v>
      </c>
      <c r="M180" s="18">
        <v>0</v>
      </c>
      <c r="N180" s="18">
        <v>0</v>
      </c>
      <c r="O180" s="18">
        <v>0</v>
      </c>
      <c r="P180" s="18">
        <v>-0.878</v>
      </c>
      <c r="Q180" s="18">
        <v>0</v>
      </c>
      <c r="R180" s="18">
        <v>-1</v>
      </c>
    </row>
    <row r="181" ht="16.5" spans="1:18">
      <c r="A181" s="14">
        <v>399409</v>
      </c>
      <c r="B181" s="14" t="s">
        <v>259</v>
      </c>
      <c r="C181" s="14">
        <v>3110.422</v>
      </c>
      <c r="D181" s="14">
        <v>4389.945</v>
      </c>
      <c r="E181" s="14">
        <v>0</v>
      </c>
      <c r="F181" s="14">
        <v>0</v>
      </c>
      <c r="G181" s="14">
        <v>0</v>
      </c>
      <c r="H181" s="14">
        <v>1</v>
      </c>
      <c r="I181" s="17">
        <v>9.689</v>
      </c>
      <c r="J181" s="17">
        <v>36.011</v>
      </c>
      <c r="K181" s="18">
        <v>4</v>
      </c>
      <c r="L181" s="18">
        <v>0</v>
      </c>
      <c r="M181" s="18">
        <v>0</v>
      </c>
      <c r="N181" s="18">
        <v>0</v>
      </c>
      <c r="O181" s="18">
        <v>0</v>
      </c>
      <c r="P181" s="18">
        <v>-38.426</v>
      </c>
      <c r="Q181" s="18">
        <v>0</v>
      </c>
      <c r="R181" s="18">
        <v>-1</v>
      </c>
    </row>
    <row r="182" ht="16.5" spans="1:18">
      <c r="A182" s="14">
        <v>399410</v>
      </c>
      <c r="B182" s="14" t="s">
        <v>260</v>
      </c>
      <c r="C182" s="14">
        <v>1384.317</v>
      </c>
      <c r="D182" s="14">
        <v>1870.357</v>
      </c>
      <c r="E182" s="14">
        <v>0</v>
      </c>
      <c r="F182" s="14">
        <v>0</v>
      </c>
      <c r="G182" s="14">
        <v>0</v>
      </c>
      <c r="H182" s="14">
        <v>1</v>
      </c>
      <c r="I182" s="17">
        <v>1.94</v>
      </c>
      <c r="J182" s="17">
        <v>27.422</v>
      </c>
      <c r="K182" s="18">
        <v>4</v>
      </c>
      <c r="L182" s="18">
        <v>0</v>
      </c>
      <c r="M182" s="18">
        <v>0</v>
      </c>
      <c r="N182" s="18">
        <v>0</v>
      </c>
      <c r="O182" s="18">
        <v>0</v>
      </c>
      <c r="P182" s="18">
        <v>-6.08</v>
      </c>
      <c r="Q182" s="18">
        <v>0</v>
      </c>
      <c r="R182" s="18">
        <v>0</v>
      </c>
    </row>
    <row r="183" ht="16.5" spans="1:18">
      <c r="A183" s="14">
        <v>399412</v>
      </c>
      <c r="B183" s="14" t="s">
        <v>261</v>
      </c>
      <c r="C183" s="14">
        <v>1826.682</v>
      </c>
      <c r="D183" s="14">
        <v>2412.326</v>
      </c>
      <c r="E183" s="14">
        <v>0</v>
      </c>
      <c r="F183" s="14">
        <v>0</v>
      </c>
      <c r="G183" s="14">
        <v>0</v>
      </c>
      <c r="H183" s="14">
        <v>1</v>
      </c>
      <c r="I183" s="17">
        <v>1.399</v>
      </c>
      <c r="J183" s="17">
        <v>25.337</v>
      </c>
      <c r="K183" s="18">
        <v>4</v>
      </c>
      <c r="L183" s="18">
        <v>0</v>
      </c>
      <c r="M183" s="18">
        <v>0</v>
      </c>
      <c r="N183" s="18">
        <v>0</v>
      </c>
      <c r="O183" s="18">
        <v>0</v>
      </c>
      <c r="P183" s="18">
        <v>-9.132</v>
      </c>
      <c r="Q183" s="18">
        <v>0</v>
      </c>
      <c r="R183" s="18">
        <v>0</v>
      </c>
    </row>
    <row r="184" ht="16.5" spans="1:18">
      <c r="A184" s="14">
        <v>399416</v>
      </c>
      <c r="B184" s="14" t="s">
        <v>262</v>
      </c>
      <c r="C184" s="14">
        <v>2418.528</v>
      </c>
      <c r="D184" s="14">
        <v>3214.996</v>
      </c>
      <c r="E184" s="14">
        <v>0</v>
      </c>
      <c r="F184" s="14">
        <v>0</v>
      </c>
      <c r="G184" s="14">
        <v>0</v>
      </c>
      <c r="H184" s="14">
        <v>1</v>
      </c>
      <c r="I184" s="17">
        <v>2.717</v>
      </c>
      <c r="J184" s="17">
        <v>26.818</v>
      </c>
      <c r="K184" s="18">
        <v>4</v>
      </c>
      <c r="L184" s="18">
        <v>0</v>
      </c>
      <c r="M184" s="18">
        <v>0</v>
      </c>
      <c r="N184" s="18">
        <v>0</v>
      </c>
      <c r="O184" s="18">
        <v>0</v>
      </c>
      <c r="P184" s="18">
        <v>-83.038</v>
      </c>
      <c r="Q184" s="18">
        <v>0</v>
      </c>
      <c r="R184" s="18">
        <v>0</v>
      </c>
    </row>
    <row r="185" ht="16.5" spans="1:18">
      <c r="A185" s="14">
        <v>399417</v>
      </c>
      <c r="B185" s="14" t="s">
        <v>263</v>
      </c>
      <c r="C185" s="14">
        <v>1939.899</v>
      </c>
      <c r="D185" s="14">
        <v>2670.978</v>
      </c>
      <c r="E185" s="14">
        <v>0</v>
      </c>
      <c r="F185" s="14">
        <v>0</v>
      </c>
      <c r="G185" s="14">
        <v>0</v>
      </c>
      <c r="H185" s="14">
        <v>1</v>
      </c>
      <c r="I185" s="17">
        <v>1.79</v>
      </c>
      <c r="J185" s="17">
        <v>28.671</v>
      </c>
      <c r="K185" s="18">
        <v>4</v>
      </c>
      <c r="L185" s="18">
        <v>0</v>
      </c>
      <c r="M185" s="18">
        <v>0</v>
      </c>
      <c r="N185" s="18">
        <v>0</v>
      </c>
      <c r="O185" s="18">
        <v>0</v>
      </c>
      <c r="P185" s="18">
        <v>-51.572</v>
      </c>
      <c r="Q185" s="18">
        <v>0</v>
      </c>
      <c r="R185" s="18">
        <v>0</v>
      </c>
    </row>
    <row r="186" ht="16.5" spans="1:18">
      <c r="A186" s="14">
        <v>399418</v>
      </c>
      <c r="B186" s="14" t="s">
        <v>264</v>
      </c>
      <c r="C186" s="14">
        <v>2370.933</v>
      </c>
      <c r="D186" s="14">
        <v>3406.442</v>
      </c>
      <c r="E186" s="14">
        <v>0</v>
      </c>
      <c r="F186" s="14">
        <v>0</v>
      </c>
      <c r="G186" s="14">
        <v>0</v>
      </c>
      <c r="H186" s="14">
        <v>1</v>
      </c>
      <c r="I186" s="17">
        <v>12.853</v>
      </c>
      <c r="J186" s="17">
        <v>39.345</v>
      </c>
      <c r="K186" s="18">
        <v>4</v>
      </c>
      <c r="L186" s="18">
        <v>0</v>
      </c>
      <c r="M186" s="18">
        <v>0</v>
      </c>
      <c r="N186" s="18">
        <v>0</v>
      </c>
      <c r="O186" s="18">
        <v>0</v>
      </c>
      <c r="P186" s="18">
        <v>-44.846</v>
      </c>
      <c r="Q186" s="18">
        <v>0</v>
      </c>
      <c r="R186" s="18">
        <v>0</v>
      </c>
    </row>
    <row r="187" ht="16.5" spans="1:18">
      <c r="A187" s="14">
        <v>399419</v>
      </c>
      <c r="B187" s="14" t="s">
        <v>265</v>
      </c>
      <c r="C187" s="14">
        <v>1392.823</v>
      </c>
      <c r="D187" s="14">
        <v>1820.488</v>
      </c>
      <c r="E187" s="14">
        <v>0</v>
      </c>
      <c r="F187" s="14">
        <v>0</v>
      </c>
      <c r="G187" s="14">
        <v>0</v>
      </c>
      <c r="H187" s="14">
        <v>1</v>
      </c>
      <c r="I187" s="17">
        <v>0.793</v>
      </c>
      <c r="J187" s="17">
        <v>24.099</v>
      </c>
      <c r="K187" s="18">
        <v>4</v>
      </c>
      <c r="L187" s="18">
        <v>0</v>
      </c>
      <c r="M187" s="18">
        <v>0</v>
      </c>
      <c r="N187" s="18">
        <v>0</v>
      </c>
      <c r="O187" s="18">
        <v>0</v>
      </c>
      <c r="P187" s="18">
        <v>-4.596</v>
      </c>
      <c r="Q187" s="18">
        <v>0</v>
      </c>
      <c r="R187" s="18">
        <v>0</v>
      </c>
    </row>
    <row r="188" ht="16.5" spans="1:18">
      <c r="A188" s="14">
        <v>399420</v>
      </c>
      <c r="B188" s="14" t="s">
        <v>266</v>
      </c>
      <c r="C188" s="14">
        <v>986.051</v>
      </c>
      <c r="D188" s="14">
        <v>1381.998</v>
      </c>
      <c r="E188" s="14">
        <v>0</v>
      </c>
      <c r="F188" s="14">
        <v>0</v>
      </c>
      <c r="G188" s="14">
        <v>0</v>
      </c>
      <c r="H188" s="14">
        <v>1</v>
      </c>
      <c r="I188" s="17">
        <v>8.55</v>
      </c>
      <c r="J188" s="17">
        <v>34.751</v>
      </c>
      <c r="K188" s="18">
        <v>4</v>
      </c>
      <c r="L188" s="18">
        <v>0</v>
      </c>
      <c r="M188" s="18">
        <v>0</v>
      </c>
      <c r="N188" s="18">
        <v>0</v>
      </c>
      <c r="O188" s="18">
        <v>0</v>
      </c>
      <c r="P188" s="18">
        <v>-23.938</v>
      </c>
      <c r="Q188" s="18">
        <v>0</v>
      </c>
      <c r="R188" s="18">
        <v>-1</v>
      </c>
    </row>
    <row r="189" ht="16.5" spans="1:18">
      <c r="A189" s="14">
        <v>399422</v>
      </c>
      <c r="B189" s="14" t="s">
        <v>267</v>
      </c>
      <c r="C189" s="14">
        <v>2193.162</v>
      </c>
      <c r="D189" s="14">
        <v>2892.757</v>
      </c>
      <c r="E189" s="14">
        <v>0</v>
      </c>
      <c r="F189" s="14">
        <v>0</v>
      </c>
      <c r="G189" s="14">
        <v>0</v>
      </c>
      <c r="H189" s="14">
        <v>1</v>
      </c>
      <c r="I189" s="17">
        <v>4.718</v>
      </c>
      <c r="J189" s="17">
        <v>27.761</v>
      </c>
      <c r="K189" s="18">
        <v>4</v>
      </c>
      <c r="L189" s="18">
        <v>0</v>
      </c>
      <c r="M189" s="18">
        <v>0</v>
      </c>
      <c r="N189" s="18">
        <v>0</v>
      </c>
      <c r="O189" s="18">
        <v>0</v>
      </c>
      <c r="P189" s="18">
        <v>-6.312</v>
      </c>
      <c r="Q189" s="18">
        <v>0</v>
      </c>
      <c r="R189" s="18">
        <v>0</v>
      </c>
    </row>
    <row r="190" ht="16.5" spans="1:18">
      <c r="A190" s="14">
        <v>399423</v>
      </c>
      <c r="B190" s="14" t="s">
        <v>268</v>
      </c>
      <c r="C190" s="14">
        <v>1703.503</v>
      </c>
      <c r="D190" s="14">
        <v>2266.015</v>
      </c>
      <c r="E190" s="14">
        <v>0</v>
      </c>
      <c r="F190" s="14">
        <v>0</v>
      </c>
      <c r="G190" s="14">
        <v>0</v>
      </c>
      <c r="H190" s="14">
        <v>1</v>
      </c>
      <c r="I190" s="17">
        <v>4.954</v>
      </c>
      <c r="J190" s="17">
        <v>28.548</v>
      </c>
      <c r="K190" s="18">
        <v>4</v>
      </c>
      <c r="L190" s="18">
        <v>0</v>
      </c>
      <c r="M190" s="18">
        <v>0</v>
      </c>
      <c r="N190" s="18">
        <v>0</v>
      </c>
      <c r="O190" s="18">
        <v>0</v>
      </c>
      <c r="P190" s="18">
        <v>-46.405</v>
      </c>
      <c r="Q190" s="18">
        <v>0</v>
      </c>
      <c r="R190" s="18">
        <v>-1</v>
      </c>
    </row>
    <row r="191" ht="16.5" spans="1:18">
      <c r="A191" s="14">
        <v>399427</v>
      </c>
      <c r="B191" s="14" t="s">
        <v>269</v>
      </c>
      <c r="C191" s="14">
        <v>2139.628</v>
      </c>
      <c r="D191" s="14">
        <v>2475.492</v>
      </c>
      <c r="E191" s="14">
        <v>0</v>
      </c>
      <c r="F191" s="14">
        <v>0</v>
      </c>
      <c r="G191" s="14">
        <v>0</v>
      </c>
      <c r="H191" s="14">
        <v>1</v>
      </c>
      <c r="I191" s="17">
        <v>1.685</v>
      </c>
      <c r="J191" s="17">
        <v>15.024</v>
      </c>
      <c r="K191" s="18">
        <v>2</v>
      </c>
      <c r="L191" s="18">
        <v>0</v>
      </c>
      <c r="M191" s="18">
        <v>0</v>
      </c>
      <c r="N191" s="18">
        <v>0</v>
      </c>
      <c r="O191" s="18">
        <v>0</v>
      </c>
      <c r="P191" s="18">
        <v>-49.666</v>
      </c>
      <c r="Q191" s="18">
        <v>0</v>
      </c>
      <c r="R191" s="18">
        <v>-1</v>
      </c>
    </row>
    <row r="192" ht="16.5" spans="1:18">
      <c r="A192" s="14">
        <v>399428</v>
      </c>
      <c r="B192" s="14" t="s">
        <v>270</v>
      </c>
      <c r="C192" s="14">
        <v>2038.769</v>
      </c>
      <c r="D192" s="14">
        <v>2746.028</v>
      </c>
      <c r="E192" s="14">
        <v>0</v>
      </c>
      <c r="F192" s="14">
        <v>0</v>
      </c>
      <c r="G192" s="14">
        <v>0</v>
      </c>
      <c r="H192" s="14">
        <v>1</v>
      </c>
      <c r="I192" s="17">
        <v>6.017</v>
      </c>
      <c r="J192" s="17">
        <v>30.223</v>
      </c>
      <c r="K192" s="18">
        <v>4</v>
      </c>
      <c r="L192" s="18">
        <v>0</v>
      </c>
      <c r="M192" s="18">
        <v>0</v>
      </c>
      <c r="N192" s="18">
        <v>0</v>
      </c>
      <c r="O192" s="18">
        <v>0</v>
      </c>
      <c r="P192" s="18">
        <v>-74.705</v>
      </c>
      <c r="Q192" s="18">
        <v>0</v>
      </c>
      <c r="R192" s="18">
        <v>0</v>
      </c>
    </row>
    <row r="193" ht="16.5" spans="1:18">
      <c r="A193" s="14">
        <v>399429</v>
      </c>
      <c r="B193" s="14" t="s">
        <v>271</v>
      </c>
      <c r="C193" s="14">
        <v>1045.144</v>
      </c>
      <c r="D193" s="14">
        <v>1354.823</v>
      </c>
      <c r="E193" s="14">
        <v>0</v>
      </c>
      <c r="F193" s="14">
        <v>0</v>
      </c>
      <c r="G193" s="14">
        <v>0</v>
      </c>
      <c r="H193" s="14">
        <v>1</v>
      </c>
      <c r="I193" s="17">
        <v>1.066</v>
      </c>
      <c r="J193" s="17">
        <v>23.68</v>
      </c>
      <c r="K193" s="18">
        <v>4</v>
      </c>
      <c r="L193" s="18">
        <v>0</v>
      </c>
      <c r="M193" s="18">
        <v>0</v>
      </c>
      <c r="N193" s="18">
        <v>0</v>
      </c>
      <c r="O193" s="18">
        <v>0</v>
      </c>
      <c r="P193" s="18">
        <v>-5.787</v>
      </c>
      <c r="Q193" s="18">
        <v>0</v>
      </c>
      <c r="R193" s="18">
        <v>0</v>
      </c>
    </row>
    <row r="194" ht="16.5" spans="1:18">
      <c r="A194" s="14">
        <v>399432</v>
      </c>
      <c r="B194" s="14" t="s">
        <v>272</v>
      </c>
      <c r="C194" s="14">
        <v>3281.194</v>
      </c>
      <c r="D194" s="14">
        <v>4597.672</v>
      </c>
      <c r="E194" s="14">
        <v>0</v>
      </c>
      <c r="F194" s="14">
        <v>0</v>
      </c>
      <c r="G194" s="14">
        <v>0</v>
      </c>
      <c r="H194" s="14">
        <v>1</v>
      </c>
      <c r="I194" s="17">
        <v>2.254</v>
      </c>
      <c r="J194" s="17">
        <v>30.242</v>
      </c>
      <c r="K194" s="18">
        <v>4</v>
      </c>
      <c r="L194" s="18">
        <v>0</v>
      </c>
      <c r="M194" s="18">
        <v>0</v>
      </c>
      <c r="N194" s="18">
        <v>0</v>
      </c>
      <c r="O194" s="18">
        <v>0</v>
      </c>
      <c r="P194" s="18">
        <v>-3.152</v>
      </c>
      <c r="Q194" s="18">
        <v>0</v>
      </c>
      <c r="R194" s="18">
        <v>0</v>
      </c>
    </row>
    <row r="195" ht="16.5" spans="1:18">
      <c r="A195" s="14">
        <v>399434</v>
      </c>
      <c r="B195" s="14" t="s">
        <v>273</v>
      </c>
      <c r="C195" s="14">
        <v>1227.196</v>
      </c>
      <c r="D195" s="14">
        <v>1690.815</v>
      </c>
      <c r="E195" s="14">
        <v>0</v>
      </c>
      <c r="F195" s="14">
        <v>0</v>
      </c>
      <c r="G195" s="14">
        <v>0</v>
      </c>
      <c r="H195" s="14">
        <v>1</v>
      </c>
      <c r="I195" s="17">
        <v>9.318</v>
      </c>
      <c r="J195" s="17">
        <v>34.183</v>
      </c>
      <c r="K195" s="18">
        <v>4</v>
      </c>
      <c r="L195" s="18">
        <v>0</v>
      </c>
      <c r="M195" s="18">
        <v>0</v>
      </c>
      <c r="N195" s="18">
        <v>0</v>
      </c>
      <c r="O195" s="18">
        <v>0</v>
      </c>
      <c r="P195" s="18">
        <v>-6.618</v>
      </c>
      <c r="Q195" s="18">
        <v>0</v>
      </c>
      <c r="R195" s="18">
        <v>0</v>
      </c>
    </row>
    <row r="196" ht="16.5" spans="1:18">
      <c r="A196" s="14">
        <v>399437</v>
      </c>
      <c r="B196" s="14" t="s">
        <v>274</v>
      </c>
      <c r="C196" s="14">
        <v>4275.066</v>
      </c>
      <c r="D196" s="14">
        <v>6195.268</v>
      </c>
      <c r="E196" s="14">
        <v>0</v>
      </c>
      <c r="F196" s="14">
        <v>0</v>
      </c>
      <c r="G196" s="14">
        <v>0</v>
      </c>
      <c r="H196" s="14">
        <v>1</v>
      </c>
      <c r="I196" s="17">
        <v>7.947</v>
      </c>
      <c r="J196" s="17">
        <v>36.479</v>
      </c>
      <c r="K196" s="18">
        <v>3</v>
      </c>
      <c r="L196" s="18">
        <v>0</v>
      </c>
      <c r="M196" s="18">
        <v>0</v>
      </c>
      <c r="N196" s="18">
        <v>0</v>
      </c>
      <c r="O196" s="18">
        <v>0</v>
      </c>
      <c r="P196" s="18">
        <v>-16.877</v>
      </c>
      <c r="Q196" s="18">
        <v>0</v>
      </c>
      <c r="R196" s="18">
        <v>-1</v>
      </c>
    </row>
    <row r="197" ht="16.5" spans="1:18">
      <c r="A197" s="14">
        <v>399551</v>
      </c>
      <c r="B197" s="14" t="s">
        <v>275</v>
      </c>
      <c r="C197" s="14">
        <v>5885.336</v>
      </c>
      <c r="D197" s="14">
        <v>7882.676</v>
      </c>
      <c r="E197" s="14">
        <v>0</v>
      </c>
      <c r="F197" s="14">
        <v>0</v>
      </c>
      <c r="G197" s="14">
        <v>0</v>
      </c>
      <c r="H197" s="14">
        <v>1</v>
      </c>
      <c r="I197" s="17">
        <v>2.842</v>
      </c>
      <c r="J197" s="17">
        <v>27.46</v>
      </c>
      <c r="K197" s="18">
        <v>4</v>
      </c>
      <c r="L197" s="18">
        <v>0</v>
      </c>
      <c r="M197" s="18">
        <v>0</v>
      </c>
      <c r="N197" s="18">
        <v>0</v>
      </c>
      <c r="O197" s="18">
        <v>0</v>
      </c>
      <c r="P197" s="18">
        <v>-5.503</v>
      </c>
      <c r="Q197" s="18">
        <v>0</v>
      </c>
      <c r="R197" s="18">
        <v>0</v>
      </c>
    </row>
    <row r="198" ht="16.5" spans="1:18">
      <c r="A198" s="14">
        <v>399557</v>
      </c>
      <c r="B198" s="14" t="s">
        <v>276</v>
      </c>
      <c r="C198" s="14">
        <v>1135.684</v>
      </c>
      <c r="D198" s="14">
        <v>1585.605</v>
      </c>
      <c r="E198" s="14">
        <v>0</v>
      </c>
      <c r="F198" s="14">
        <v>0</v>
      </c>
      <c r="G198" s="14">
        <v>0</v>
      </c>
      <c r="H198" s="14">
        <v>1</v>
      </c>
      <c r="I198" s="17">
        <v>7.134</v>
      </c>
      <c r="J198" s="17">
        <v>33.485</v>
      </c>
      <c r="K198" s="18">
        <v>0</v>
      </c>
      <c r="L198" s="18">
        <v>1</v>
      </c>
      <c r="M198" s="18">
        <v>1</v>
      </c>
      <c r="N198" s="18">
        <v>-1</v>
      </c>
      <c r="O198" s="18">
        <v>0</v>
      </c>
      <c r="P198" s="18">
        <v>-8.004</v>
      </c>
      <c r="Q198" s="18">
        <v>0</v>
      </c>
      <c r="R198" s="18">
        <v>0</v>
      </c>
    </row>
    <row r="199" ht="16.5" spans="1:18">
      <c r="A199" s="14">
        <v>399602</v>
      </c>
      <c r="B199" s="14" t="s">
        <v>277</v>
      </c>
      <c r="C199" s="14">
        <v>739.466</v>
      </c>
      <c r="D199" s="14">
        <v>957.132</v>
      </c>
      <c r="E199" s="14">
        <v>0</v>
      </c>
      <c r="F199" s="14">
        <v>0</v>
      </c>
      <c r="G199" s="14">
        <v>0</v>
      </c>
      <c r="H199" s="14">
        <v>1</v>
      </c>
      <c r="I199" s="17">
        <v>2.291</v>
      </c>
      <c r="J199" s="17">
        <v>24.511</v>
      </c>
      <c r="K199" s="18">
        <v>1</v>
      </c>
      <c r="L199" s="18">
        <v>0</v>
      </c>
      <c r="M199" s="18">
        <v>0</v>
      </c>
      <c r="N199" s="18">
        <v>0</v>
      </c>
      <c r="O199" s="18">
        <v>0</v>
      </c>
      <c r="P199" s="18">
        <v>-2.72</v>
      </c>
      <c r="Q199" s="18">
        <v>0</v>
      </c>
      <c r="R199" s="18">
        <v>0</v>
      </c>
    </row>
    <row r="200" ht="16.5" spans="1:18">
      <c r="A200" s="14">
        <v>399606</v>
      </c>
      <c r="B200" s="14" t="s">
        <v>278</v>
      </c>
      <c r="C200" s="14">
        <v>1653.155</v>
      </c>
      <c r="D200" s="14">
        <v>2410.26</v>
      </c>
      <c r="E200" s="14">
        <v>0</v>
      </c>
      <c r="F200" s="14">
        <v>0</v>
      </c>
      <c r="G200" s="14">
        <v>0</v>
      </c>
      <c r="H200" s="14">
        <v>1</v>
      </c>
      <c r="I200" s="17">
        <v>1.776</v>
      </c>
      <c r="J200" s="17">
        <v>32.63</v>
      </c>
      <c r="K200" s="18">
        <v>2</v>
      </c>
      <c r="L200" s="18">
        <v>0</v>
      </c>
      <c r="M200" s="18">
        <v>0</v>
      </c>
      <c r="N200" s="18">
        <v>0</v>
      </c>
      <c r="O200" s="18">
        <v>0</v>
      </c>
      <c r="P200" s="18">
        <v>-14.805</v>
      </c>
      <c r="Q200" s="18">
        <v>0</v>
      </c>
      <c r="R200" s="18">
        <v>0</v>
      </c>
    </row>
    <row r="201" ht="16.5" spans="1:18">
      <c r="A201" s="14">
        <v>399608</v>
      </c>
      <c r="B201" s="14" t="s">
        <v>279</v>
      </c>
      <c r="C201" s="14">
        <v>2152.095</v>
      </c>
      <c r="D201" s="14">
        <v>2960.484</v>
      </c>
      <c r="E201" s="14">
        <v>0</v>
      </c>
      <c r="F201" s="14">
        <v>0</v>
      </c>
      <c r="G201" s="14">
        <v>0</v>
      </c>
      <c r="H201" s="14">
        <v>1</v>
      </c>
      <c r="I201" s="17">
        <v>5.502</v>
      </c>
      <c r="J201" s="17">
        <v>31.305</v>
      </c>
      <c r="K201" s="18">
        <v>4</v>
      </c>
      <c r="L201" s="18">
        <v>0</v>
      </c>
      <c r="M201" s="18">
        <v>0</v>
      </c>
      <c r="N201" s="18">
        <v>0</v>
      </c>
      <c r="O201" s="18">
        <v>0</v>
      </c>
      <c r="P201" s="18">
        <v>-10.416</v>
      </c>
      <c r="Q201" s="18">
        <v>0</v>
      </c>
      <c r="R201" s="18">
        <v>0</v>
      </c>
    </row>
    <row r="202" ht="16.5" spans="1:18">
      <c r="A202" s="14">
        <v>399610</v>
      </c>
      <c r="B202" s="14" t="s">
        <v>280</v>
      </c>
      <c r="C202" s="14">
        <v>4460.015</v>
      </c>
      <c r="D202" s="14">
        <v>6015.737</v>
      </c>
      <c r="E202" s="14">
        <v>0</v>
      </c>
      <c r="F202" s="14">
        <v>0</v>
      </c>
      <c r="G202" s="14">
        <v>0</v>
      </c>
      <c r="H202" s="14">
        <v>1</v>
      </c>
      <c r="I202" s="17">
        <v>2.972</v>
      </c>
      <c r="J202" s="17">
        <v>28.064</v>
      </c>
      <c r="K202" s="18">
        <v>4</v>
      </c>
      <c r="L202" s="18">
        <v>0</v>
      </c>
      <c r="M202" s="18">
        <v>0</v>
      </c>
      <c r="N202" s="18">
        <v>0</v>
      </c>
      <c r="O202" s="18">
        <v>0</v>
      </c>
      <c r="P202" s="18">
        <v>-9.685</v>
      </c>
      <c r="Q202" s="18">
        <v>0</v>
      </c>
      <c r="R202" s="18">
        <v>0</v>
      </c>
    </row>
    <row r="203" ht="16.5" spans="1:18">
      <c r="A203" s="14">
        <v>399611</v>
      </c>
      <c r="B203" s="14" t="s">
        <v>281</v>
      </c>
      <c r="C203" s="14">
        <v>1729.246</v>
      </c>
      <c r="D203" s="14">
        <v>2351.24</v>
      </c>
      <c r="E203" s="14">
        <v>0</v>
      </c>
      <c r="F203" s="14">
        <v>0</v>
      </c>
      <c r="G203" s="14">
        <v>0</v>
      </c>
      <c r="H203" s="14">
        <v>1</v>
      </c>
      <c r="I203" s="17">
        <v>0.648</v>
      </c>
      <c r="J203" s="17">
        <v>26.93</v>
      </c>
      <c r="K203" s="18">
        <v>4</v>
      </c>
      <c r="L203" s="18">
        <v>0</v>
      </c>
      <c r="M203" s="18">
        <v>0</v>
      </c>
      <c r="N203" s="18">
        <v>0</v>
      </c>
      <c r="O203" s="18">
        <v>0</v>
      </c>
      <c r="P203" s="18">
        <v>-29.575</v>
      </c>
      <c r="Q203" s="18">
        <v>0</v>
      </c>
      <c r="R203" s="18">
        <v>0</v>
      </c>
    </row>
    <row r="204" ht="16.5" spans="1:18">
      <c r="A204" s="14">
        <v>399612</v>
      </c>
      <c r="B204" s="14" t="s">
        <v>282</v>
      </c>
      <c r="C204" s="14">
        <v>1492.652</v>
      </c>
      <c r="D204" s="14">
        <v>2029.834</v>
      </c>
      <c r="E204" s="14">
        <v>0</v>
      </c>
      <c r="F204" s="14">
        <v>0</v>
      </c>
      <c r="G204" s="14">
        <v>0</v>
      </c>
      <c r="H204" s="14">
        <v>1</v>
      </c>
      <c r="I204" s="17">
        <v>0.381</v>
      </c>
      <c r="J204" s="17">
        <v>26.744</v>
      </c>
      <c r="K204" s="18">
        <v>4</v>
      </c>
      <c r="L204" s="18">
        <v>0</v>
      </c>
      <c r="M204" s="18">
        <v>0</v>
      </c>
      <c r="N204" s="18">
        <v>0</v>
      </c>
      <c r="O204" s="18">
        <v>0</v>
      </c>
      <c r="P204" s="18">
        <v>-14.523</v>
      </c>
      <c r="Q204" s="18">
        <v>0</v>
      </c>
      <c r="R204" s="18">
        <v>0</v>
      </c>
    </row>
    <row r="205" ht="16.5" spans="1:18">
      <c r="A205" s="14">
        <v>399615</v>
      </c>
      <c r="B205" s="14" t="s">
        <v>283</v>
      </c>
      <c r="C205" s="14">
        <v>2273.034</v>
      </c>
      <c r="D205" s="14">
        <v>3059.782</v>
      </c>
      <c r="E205" s="14">
        <v>0</v>
      </c>
      <c r="F205" s="14">
        <v>0</v>
      </c>
      <c r="G205" s="14">
        <v>0</v>
      </c>
      <c r="H205" s="14">
        <v>1</v>
      </c>
      <c r="I205" s="17">
        <v>3.22</v>
      </c>
      <c r="J205" s="17">
        <v>28.105</v>
      </c>
      <c r="K205" s="18">
        <v>4</v>
      </c>
      <c r="L205" s="18">
        <v>0</v>
      </c>
      <c r="M205" s="18">
        <v>0</v>
      </c>
      <c r="N205" s="18">
        <v>0</v>
      </c>
      <c r="O205" s="18">
        <v>0</v>
      </c>
      <c r="P205" s="18">
        <v>-27.894</v>
      </c>
      <c r="Q205" s="18">
        <v>0</v>
      </c>
      <c r="R205" s="18">
        <v>0</v>
      </c>
    </row>
    <row r="206" ht="16.5" spans="1:18">
      <c r="A206" s="14">
        <v>399619</v>
      </c>
      <c r="B206" s="14" t="s">
        <v>284</v>
      </c>
      <c r="C206" s="14">
        <v>4517.791</v>
      </c>
      <c r="D206" s="14">
        <v>6416.962</v>
      </c>
      <c r="E206" s="14">
        <v>0</v>
      </c>
      <c r="F206" s="14">
        <v>0</v>
      </c>
      <c r="G206" s="14">
        <v>0</v>
      </c>
      <c r="H206" s="14">
        <v>1</v>
      </c>
      <c r="I206" s="17">
        <v>7.547</v>
      </c>
      <c r="J206" s="17">
        <v>34.909</v>
      </c>
      <c r="K206" s="18">
        <v>4</v>
      </c>
      <c r="L206" s="18">
        <v>0</v>
      </c>
      <c r="M206" s="18">
        <v>0</v>
      </c>
      <c r="N206" s="18">
        <v>0</v>
      </c>
      <c r="O206" s="18">
        <v>0</v>
      </c>
      <c r="P206" s="18">
        <v>-42.221</v>
      </c>
      <c r="Q206" s="18">
        <v>0</v>
      </c>
      <c r="R206" s="18">
        <v>0</v>
      </c>
    </row>
    <row r="207" ht="16.5" spans="1:18">
      <c r="A207" s="14">
        <v>399620</v>
      </c>
      <c r="B207" s="14" t="s">
        <v>285</v>
      </c>
      <c r="C207" s="14">
        <v>2930.325</v>
      </c>
      <c r="D207" s="14">
        <v>3986.677</v>
      </c>
      <c r="E207" s="14">
        <v>0</v>
      </c>
      <c r="F207" s="14">
        <v>0</v>
      </c>
      <c r="G207" s="14">
        <v>0</v>
      </c>
      <c r="H207" s="14">
        <v>1</v>
      </c>
      <c r="I207" s="17">
        <v>7.441</v>
      </c>
      <c r="J207" s="17">
        <v>31.966</v>
      </c>
      <c r="K207" s="18">
        <v>4</v>
      </c>
      <c r="L207" s="18">
        <v>0</v>
      </c>
      <c r="M207" s="18">
        <v>0</v>
      </c>
      <c r="N207" s="18">
        <v>0</v>
      </c>
      <c r="O207" s="18">
        <v>0</v>
      </c>
      <c r="P207" s="18">
        <v>-21.305</v>
      </c>
      <c r="Q207" s="18">
        <v>0</v>
      </c>
      <c r="R207" s="18">
        <v>0</v>
      </c>
    </row>
    <row r="208" ht="16.5" spans="1:18">
      <c r="A208" s="14">
        <v>399621</v>
      </c>
      <c r="B208" s="14" t="s">
        <v>286</v>
      </c>
      <c r="C208" s="14">
        <v>3326.952</v>
      </c>
      <c r="D208" s="14">
        <v>4954.864</v>
      </c>
      <c r="E208" s="14">
        <v>0</v>
      </c>
      <c r="F208" s="14">
        <v>0</v>
      </c>
      <c r="G208" s="14">
        <v>0</v>
      </c>
      <c r="H208" s="14">
        <v>1</v>
      </c>
      <c r="I208" s="17">
        <v>5.434</v>
      </c>
      <c r="J208" s="17">
        <v>36.504</v>
      </c>
      <c r="K208" s="18">
        <v>4</v>
      </c>
      <c r="L208" s="18">
        <v>0</v>
      </c>
      <c r="M208" s="18">
        <v>0</v>
      </c>
      <c r="N208" s="18">
        <v>0</v>
      </c>
      <c r="O208" s="18">
        <v>0</v>
      </c>
      <c r="P208" s="18">
        <v>-34.294</v>
      </c>
      <c r="Q208" s="18">
        <v>0</v>
      </c>
      <c r="R208" s="18">
        <v>0</v>
      </c>
    </row>
    <row r="209" ht="16.5" spans="1:18">
      <c r="A209" s="14">
        <v>399623</v>
      </c>
      <c r="B209" s="14" t="s">
        <v>287</v>
      </c>
      <c r="C209" s="14">
        <v>5400.336</v>
      </c>
      <c r="D209" s="14">
        <v>6921.772</v>
      </c>
      <c r="E209" s="14">
        <v>0</v>
      </c>
      <c r="F209" s="14">
        <v>0</v>
      </c>
      <c r="G209" s="14">
        <v>0</v>
      </c>
      <c r="H209" s="14">
        <v>1</v>
      </c>
      <c r="I209" s="17">
        <v>3.414</v>
      </c>
      <c r="J209" s="17">
        <v>24.644</v>
      </c>
      <c r="K209" s="18">
        <v>1</v>
      </c>
      <c r="L209" s="18">
        <v>0</v>
      </c>
      <c r="M209" s="18">
        <v>0</v>
      </c>
      <c r="N209" s="18">
        <v>0</v>
      </c>
      <c r="O209" s="18">
        <v>0</v>
      </c>
      <c r="P209" s="18">
        <v>2.953</v>
      </c>
      <c r="Q209" s="18">
        <v>0</v>
      </c>
      <c r="R209" s="18">
        <v>0</v>
      </c>
    </row>
    <row r="210" ht="16.5" spans="1:18">
      <c r="A210" s="14">
        <v>399624</v>
      </c>
      <c r="B210" s="14" t="s">
        <v>288</v>
      </c>
      <c r="C210" s="14">
        <v>1385.54</v>
      </c>
      <c r="D210" s="14">
        <v>1888.687</v>
      </c>
      <c r="E210" s="14">
        <v>0</v>
      </c>
      <c r="F210" s="14">
        <v>0</v>
      </c>
      <c r="G210" s="14">
        <v>0</v>
      </c>
      <c r="H210" s="14">
        <v>1</v>
      </c>
      <c r="I210" s="17">
        <v>6.748</v>
      </c>
      <c r="J210" s="17">
        <v>31.59</v>
      </c>
      <c r="K210" s="18">
        <v>3</v>
      </c>
      <c r="L210" s="18">
        <v>0</v>
      </c>
      <c r="M210" s="18">
        <v>0</v>
      </c>
      <c r="N210" s="18">
        <v>0</v>
      </c>
      <c r="O210" s="18">
        <v>0</v>
      </c>
      <c r="P210" s="18">
        <v>-11.731</v>
      </c>
      <c r="Q210" s="18">
        <v>0</v>
      </c>
      <c r="R210" s="18">
        <v>-1</v>
      </c>
    </row>
    <row r="211" ht="16.5" spans="1:18">
      <c r="A211" s="14">
        <v>399625</v>
      </c>
      <c r="B211" s="14" t="s">
        <v>289</v>
      </c>
      <c r="C211" s="14">
        <v>1316.805</v>
      </c>
      <c r="D211" s="14">
        <v>1784.772</v>
      </c>
      <c r="E211" s="14">
        <v>0</v>
      </c>
      <c r="F211" s="14">
        <v>0</v>
      </c>
      <c r="G211" s="14">
        <v>0</v>
      </c>
      <c r="H211" s="14">
        <v>1</v>
      </c>
      <c r="I211" s="17">
        <v>3.474</v>
      </c>
      <c r="J211" s="17">
        <v>28.783</v>
      </c>
      <c r="K211" s="18">
        <v>4</v>
      </c>
      <c r="L211" s="18">
        <v>0</v>
      </c>
      <c r="M211" s="18">
        <v>0</v>
      </c>
      <c r="N211" s="18">
        <v>0</v>
      </c>
      <c r="O211" s="18">
        <v>0</v>
      </c>
      <c r="P211" s="18">
        <v>-10.122</v>
      </c>
      <c r="Q211" s="18">
        <v>0</v>
      </c>
      <c r="R211" s="18">
        <v>0</v>
      </c>
    </row>
    <row r="212" ht="16.5" spans="1:18">
      <c r="A212" s="14">
        <v>399626</v>
      </c>
      <c r="B212" s="14" t="s">
        <v>290</v>
      </c>
      <c r="C212" s="14">
        <v>1002.857</v>
      </c>
      <c r="D212" s="14">
        <v>1401.341</v>
      </c>
      <c r="E212" s="14">
        <v>0</v>
      </c>
      <c r="F212" s="14">
        <v>0</v>
      </c>
      <c r="G212" s="14">
        <v>0</v>
      </c>
      <c r="H212" s="14">
        <v>1</v>
      </c>
      <c r="I212" s="17">
        <v>3.303</v>
      </c>
      <c r="J212" s="17">
        <v>30.8</v>
      </c>
      <c r="K212" s="18">
        <v>4</v>
      </c>
      <c r="L212" s="18">
        <v>0</v>
      </c>
      <c r="M212" s="18">
        <v>0</v>
      </c>
      <c r="N212" s="18">
        <v>0</v>
      </c>
      <c r="O212" s="18">
        <v>0</v>
      </c>
      <c r="P212" s="18">
        <v>-7.491</v>
      </c>
      <c r="Q212" s="18">
        <v>0</v>
      </c>
      <c r="R212" s="18">
        <v>0</v>
      </c>
    </row>
    <row r="213" ht="16.5" spans="1:18">
      <c r="A213" s="14">
        <v>399627</v>
      </c>
      <c r="B213" s="14" t="s">
        <v>291</v>
      </c>
      <c r="C213" s="14">
        <v>1660.062</v>
      </c>
      <c r="D213" s="14">
        <v>2150.401</v>
      </c>
      <c r="E213" s="14">
        <v>0</v>
      </c>
      <c r="F213" s="14">
        <v>0</v>
      </c>
      <c r="G213" s="14">
        <v>0</v>
      </c>
      <c r="H213" s="14">
        <v>1</v>
      </c>
      <c r="I213" s="17">
        <v>0.697</v>
      </c>
      <c r="J213" s="17">
        <v>23.341</v>
      </c>
      <c r="K213" s="18">
        <v>4</v>
      </c>
      <c r="L213" s="18">
        <v>0</v>
      </c>
      <c r="M213" s="18">
        <v>0</v>
      </c>
      <c r="N213" s="18">
        <v>0</v>
      </c>
      <c r="O213" s="18">
        <v>0</v>
      </c>
      <c r="P213" s="18">
        <v>-81.808</v>
      </c>
      <c r="Q213" s="18">
        <v>0</v>
      </c>
      <c r="R213" s="18">
        <v>0</v>
      </c>
    </row>
    <row r="214" ht="16.5" spans="1:18">
      <c r="A214" s="14">
        <v>399628</v>
      </c>
      <c r="B214" s="14" t="s">
        <v>292</v>
      </c>
      <c r="C214" s="14">
        <v>1260.052</v>
      </c>
      <c r="D214" s="14">
        <v>1722.928</v>
      </c>
      <c r="E214" s="14">
        <v>0</v>
      </c>
      <c r="F214" s="14">
        <v>0</v>
      </c>
      <c r="G214" s="14">
        <v>0</v>
      </c>
      <c r="H214" s="14">
        <v>1</v>
      </c>
      <c r="I214" s="17">
        <v>5.244</v>
      </c>
      <c r="J214" s="17">
        <v>30.701</v>
      </c>
      <c r="K214" s="18">
        <v>4</v>
      </c>
      <c r="L214" s="18">
        <v>0</v>
      </c>
      <c r="M214" s="18">
        <v>0</v>
      </c>
      <c r="N214" s="18">
        <v>0</v>
      </c>
      <c r="O214" s="18">
        <v>0</v>
      </c>
      <c r="P214" s="18">
        <v>-49.13</v>
      </c>
      <c r="Q214" s="18">
        <v>0</v>
      </c>
      <c r="R214" s="18">
        <v>0</v>
      </c>
    </row>
    <row r="215" ht="16.5" spans="1:18">
      <c r="A215" s="14">
        <v>399629</v>
      </c>
      <c r="B215" s="14" t="s">
        <v>293</v>
      </c>
      <c r="C215" s="14">
        <v>1926.552</v>
      </c>
      <c r="D215" s="14">
        <v>2485.575</v>
      </c>
      <c r="E215" s="14">
        <v>0</v>
      </c>
      <c r="F215" s="14">
        <v>0</v>
      </c>
      <c r="G215" s="14">
        <v>0</v>
      </c>
      <c r="H215" s="14">
        <v>1</v>
      </c>
      <c r="I215" s="17">
        <v>2.678</v>
      </c>
      <c r="J215" s="17">
        <v>24.566</v>
      </c>
      <c r="K215" s="18">
        <v>4</v>
      </c>
      <c r="L215" s="18">
        <v>0</v>
      </c>
      <c r="M215" s="18">
        <v>0</v>
      </c>
      <c r="N215" s="18">
        <v>0</v>
      </c>
      <c r="O215" s="18">
        <v>0</v>
      </c>
      <c r="P215" s="18">
        <v>-25.14</v>
      </c>
      <c r="Q215" s="18">
        <v>0</v>
      </c>
      <c r="R215" s="18">
        <v>0</v>
      </c>
    </row>
    <row r="216" ht="16.5" spans="1:18">
      <c r="A216" s="14">
        <v>399630</v>
      </c>
      <c r="B216" s="14" t="s">
        <v>294</v>
      </c>
      <c r="C216" s="14">
        <v>941.987</v>
      </c>
      <c r="D216" s="14">
        <v>1293.701</v>
      </c>
      <c r="E216" s="14">
        <v>0</v>
      </c>
      <c r="F216" s="14">
        <v>0</v>
      </c>
      <c r="G216" s="14">
        <v>0</v>
      </c>
      <c r="H216" s="14">
        <v>1</v>
      </c>
      <c r="I216" s="17">
        <v>2.039</v>
      </c>
      <c r="J216" s="17">
        <v>28.671</v>
      </c>
      <c r="K216" s="18">
        <v>4</v>
      </c>
      <c r="L216" s="18">
        <v>0</v>
      </c>
      <c r="M216" s="18">
        <v>0</v>
      </c>
      <c r="N216" s="18">
        <v>0</v>
      </c>
      <c r="O216" s="18">
        <v>0</v>
      </c>
      <c r="P216" s="18">
        <v>-19.384</v>
      </c>
      <c r="Q216" s="18">
        <v>0</v>
      </c>
      <c r="R216" s="18">
        <v>0</v>
      </c>
    </row>
    <row r="217" ht="16.5" spans="1:18">
      <c r="A217" s="14">
        <v>399633</v>
      </c>
      <c r="B217" s="14" t="s">
        <v>295</v>
      </c>
      <c r="C217" s="14">
        <v>3620.283</v>
      </c>
      <c r="D217" s="14">
        <v>4854.108</v>
      </c>
      <c r="E217" s="14">
        <v>0</v>
      </c>
      <c r="F217" s="14">
        <v>0</v>
      </c>
      <c r="G217" s="14">
        <v>0</v>
      </c>
      <c r="H217" s="14">
        <v>1</v>
      </c>
      <c r="I217" s="17">
        <v>2.023</v>
      </c>
      <c r="J217" s="17">
        <v>26.927</v>
      </c>
      <c r="K217" s="18">
        <v>4</v>
      </c>
      <c r="L217" s="18">
        <v>1</v>
      </c>
      <c r="M217" s="18">
        <v>0</v>
      </c>
      <c r="N217" s="18">
        <v>0</v>
      </c>
      <c r="O217" s="18">
        <v>0</v>
      </c>
      <c r="P217" s="18">
        <v>-4.713</v>
      </c>
      <c r="Q217" s="18">
        <v>0</v>
      </c>
      <c r="R217" s="18">
        <v>0</v>
      </c>
    </row>
    <row r="218" ht="16.5" spans="1:18">
      <c r="A218" s="14">
        <v>399634</v>
      </c>
      <c r="B218" s="14" t="s">
        <v>296</v>
      </c>
      <c r="C218" s="14">
        <v>2539.567</v>
      </c>
      <c r="D218" s="14">
        <v>3267.576</v>
      </c>
      <c r="E218" s="14">
        <v>0</v>
      </c>
      <c r="F218" s="14">
        <v>0</v>
      </c>
      <c r="G218" s="14">
        <v>0</v>
      </c>
      <c r="H218" s="14">
        <v>1</v>
      </c>
      <c r="I218" s="17">
        <v>3.434</v>
      </c>
      <c r="J218" s="17">
        <v>24.949</v>
      </c>
      <c r="K218" s="18">
        <v>1</v>
      </c>
      <c r="L218" s="18">
        <v>0</v>
      </c>
      <c r="M218" s="18">
        <v>0</v>
      </c>
      <c r="N218" s="18">
        <v>0</v>
      </c>
      <c r="O218" s="18">
        <v>0</v>
      </c>
      <c r="P218" s="18">
        <v>-1.674</v>
      </c>
      <c r="Q218" s="18">
        <v>0</v>
      </c>
      <c r="R218" s="18">
        <v>-1</v>
      </c>
    </row>
    <row r="219" ht="16.5" spans="1:18">
      <c r="A219" s="14">
        <v>399635</v>
      </c>
      <c r="B219" s="14" t="s">
        <v>297</v>
      </c>
      <c r="C219" s="14">
        <v>1090.833</v>
      </c>
      <c r="D219" s="14">
        <v>1599.313</v>
      </c>
      <c r="E219" s="14">
        <v>0</v>
      </c>
      <c r="F219" s="14">
        <v>0</v>
      </c>
      <c r="G219" s="14">
        <v>0</v>
      </c>
      <c r="H219" s="14">
        <v>1</v>
      </c>
      <c r="I219" s="17">
        <v>1.134</v>
      </c>
      <c r="J219" s="17">
        <v>32.567</v>
      </c>
      <c r="K219" s="18">
        <v>4</v>
      </c>
      <c r="L219" s="18">
        <v>0</v>
      </c>
      <c r="M219" s="18">
        <v>0</v>
      </c>
      <c r="N219" s="18">
        <v>0</v>
      </c>
      <c r="O219" s="18">
        <v>0</v>
      </c>
      <c r="P219" s="18">
        <v>-22.411</v>
      </c>
      <c r="Q219" s="18">
        <v>0</v>
      </c>
      <c r="R219" s="18">
        <v>0</v>
      </c>
    </row>
    <row r="220" ht="16.5" spans="1:18">
      <c r="A220" s="14">
        <v>399636</v>
      </c>
      <c r="B220" s="14" t="s">
        <v>298</v>
      </c>
      <c r="C220" s="14">
        <v>3590.456</v>
      </c>
      <c r="D220" s="14">
        <v>4838.193</v>
      </c>
      <c r="E220" s="14">
        <v>0</v>
      </c>
      <c r="F220" s="14">
        <v>0</v>
      </c>
      <c r="G220" s="14">
        <v>0</v>
      </c>
      <c r="H220" s="14">
        <v>1</v>
      </c>
      <c r="I220" s="17">
        <v>1.819</v>
      </c>
      <c r="J220" s="17">
        <v>27.139</v>
      </c>
      <c r="K220" s="18">
        <v>4</v>
      </c>
      <c r="L220" s="18">
        <v>0</v>
      </c>
      <c r="M220" s="18">
        <v>0</v>
      </c>
      <c r="N220" s="18">
        <v>0</v>
      </c>
      <c r="O220" s="18">
        <v>0</v>
      </c>
      <c r="P220" s="18">
        <v>-8.082</v>
      </c>
      <c r="Q220" s="18">
        <v>0</v>
      </c>
      <c r="R220" s="18">
        <v>0</v>
      </c>
    </row>
    <row r="221" ht="16.5" spans="1:18">
      <c r="A221" s="14">
        <v>399637</v>
      </c>
      <c r="B221" s="14" t="s">
        <v>299</v>
      </c>
      <c r="C221" s="14">
        <v>1318.979</v>
      </c>
      <c r="D221" s="14">
        <v>1855.174</v>
      </c>
      <c r="E221" s="14">
        <v>0</v>
      </c>
      <c r="F221" s="14">
        <v>0</v>
      </c>
      <c r="G221" s="14">
        <v>0</v>
      </c>
      <c r="H221" s="14">
        <v>1</v>
      </c>
      <c r="I221" s="17">
        <v>2.591</v>
      </c>
      <c r="J221" s="17">
        <v>30.745</v>
      </c>
      <c r="K221" s="18">
        <v>1</v>
      </c>
      <c r="L221" s="18">
        <v>0</v>
      </c>
      <c r="M221" s="18">
        <v>0</v>
      </c>
      <c r="N221" s="18">
        <v>0</v>
      </c>
      <c r="O221" s="18">
        <v>0</v>
      </c>
      <c r="P221" s="18">
        <v>-7.757</v>
      </c>
      <c r="Q221" s="18">
        <v>0</v>
      </c>
      <c r="R221" s="18">
        <v>-1</v>
      </c>
    </row>
    <row r="222" ht="16.5" spans="1:18">
      <c r="A222" s="14">
        <v>399638</v>
      </c>
      <c r="B222" s="14" t="s">
        <v>300</v>
      </c>
      <c r="C222" s="14">
        <v>3943.101</v>
      </c>
      <c r="D222" s="14">
        <v>5414.673</v>
      </c>
      <c r="E222" s="14">
        <v>0</v>
      </c>
      <c r="F222" s="14">
        <v>0</v>
      </c>
      <c r="G222" s="14">
        <v>0</v>
      </c>
      <c r="H222" s="14">
        <v>1</v>
      </c>
      <c r="I222" s="17">
        <v>1.499</v>
      </c>
      <c r="J222" s="17">
        <v>28.269</v>
      </c>
      <c r="K222" s="18">
        <v>2</v>
      </c>
      <c r="L222" s="18">
        <v>0</v>
      </c>
      <c r="M222" s="18">
        <v>0</v>
      </c>
      <c r="N222" s="18">
        <v>0</v>
      </c>
      <c r="O222" s="18">
        <v>0</v>
      </c>
      <c r="P222" s="18">
        <v>0.002</v>
      </c>
      <c r="Q222" s="18">
        <v>0</v>
      </c>
      <c r="R222" s="18">
        <v>1</v>
      </c>
    </row>
    <row r="223" ht="16.5" spans="1:18">
      <c r="A223" s="14">
        <v>399640</v>
      </c>
      <c r="B223" s="14" t="s">
        <v>301</v>
      </c>
      <c r="C223" s="14">
        <v>1431.714</v>
      </c>
      <c r="D223" s="14">
        <v>2054.218</v>
      </c>
      <c r="E223" s="14">
        <v>0</v>
      </c>
      <c r="F223" s="14">
        <v>0</v>
      </c>
      <c r="G223" s="14">
        <v>0</v>
      </c>
      <c r="H223" s="14">
        <v>1</v>
      </c>
      <c r="I223" s="17">
        <v>6.138</v>
      </c>
      <c r="J223" s="17">
        <v>34.582</v>
      </c>
      <c r="K223" s="18">
        <v>4</v>
      </c>
      <c r="L223" s="18">
        <v>0</v>
      </c>
      <c r="M223" s="18">
        <v>0</v>
      </c>
      <c r="N223" s="18">
        <v>0</v>
      </c>
      <c r="O223" s="18">
        <v>0</v>
      </c>
      <c r="P223" s="18">
        <v>-5.446</v>
      </c>
      <c r="Q223" s="18">
        <v>0</v>
      </c>
      <c r="R223" s="18">
        <v>0</v>
      </c>
    </row>
    <row r="224" ht="16.5" spans="1:18">
      <c r="A224" s="14">
        <v>399641</v>
      </c>
      <c r="B224" s="14" t="s">
        <v>302</v>
      </c>
      <c r="C224" s="14">
        <v>1573.496</v>
      </c>
      <c r="D224" s="14">
        <v>2103.385</v>
      </c>
      <c r="E224" s="14">
        <v>0</v>
      </c>
      <c r="F224" s="14">
        <v>0</v>
      </c>
      <c r="G224" s="14">
        <v>0</v>
      </c>
      <c r="H224" s="14">
        <v>1</v>
      </c>
      <c r="I224" s="17">
        <v>2.351</v>
      </c>
      <c r="J224" s="17">
        <v>26.951</v>
      </c>
      <c r="K224" s="18">
        <v>4</v>
      </c>
      <c r="L224" s="18">
        <v>0</v>
      </c>
      <c r="M224" s="18">
        <v>0</v>
      </c>
      <c r="N224" s="18">
        <v>0</v>
      </c>
      <c r="O224" s="18">
        <v>0</v>
      </c>
      <c r="P224" s="18">
        <v>-8.468</v>
      </c>
      <c r="Q224" s="18">
        <v>0</v>
      </c>
      <c r="R224" s="18">
        <v>0</v>
      </c>
    </row>
    <row r="225" ht="16.5" spans="1:18">
      <c r="A225" s="14">
        <v>399642</v>
      </c>
      <c r="B225" s="14" t="s">
        <v>303</v>
      </c>
      <c r="C225" s="14">
        <v>1323.134</v>
      </c>
      <c r="D225" s="14">
        <v>1701.912</v>
      </c>
      <c r="E225" s="14">
        <v>0</v>
      </c>
      <c r="F225" s="14">
        <v>0</v>
      </c>
      <c r="G225" s="14">
        <v>0</v>
      </c>
      <c r="H225" s="14">
        <v>1</v>
      </c>
      <c r="I225" s="17">
        <v>4.079</v>
      </c>
      <c r="J225" s="17">
        <v>25.427</v>
      </c>
      <c r="K225" s="18">
        <v>4</v>
      </c>
      <c r="L225" s="18">
        <v>0</v>
      </c>
      <c r="M225" s="18">
        <v>0</v>
      </c>
      <c r="N225" s="18">
        <v>0</v>
      </c>
      <c r="O225" s="18">
        <v>0</v>
      </c>
      <c r="P225" s="18">
        <v>-4.859</v>
      </c>
      <c r="Q225" s="18">
        <v>0</v>
      </c>
      <c r="R225" s="18">
        <v>0</v>
      </c>
    </row>
    <row r="226" ht="16.5" spans="1:18">
      <c r="A226" s="14">
        <v>399643</v>
      </c>
      <c r="B226" s="14" t="s">
        <v>304</v>
      </c>
      <c r="C226" s="14">
        <v>1801.031</v>
      </c>
      <c r="D226" s="14">
        <v>2643.811</v>
      </c>
      <c r="E226" s="14">
        <v>0</v>
      </c>
      <c r="F226" s="14">
        <v>0</v>
      </c>
      <c r="G226" s="14">
        <v>0</v>
      </c>
      <c r="H226" s="14">
        <v>1</v>
      </c>
      <c r="I226" s="17">
        <v>4.045</v>
      </c>
      <c r="J226" s="17">
        <v>34.633</v>
      </c>
      <c r="K226" s="18">
        <v>1</v>
      </c>
      <c r="L226" s="18">
        <v>0</v>
      </c>
      <c r="M226" s="18">
        <v>0</v>
      </c>
      <c r="N226" s="18">
        <v>0</v>
      </c>
      <c r="O226" s="18">
        <v>0</v>
      </c>
      <c r="P226" s="18">
        <v>-0.856</v>
      </c>
      <c r="Q226" s="18">
        <v>0</v>
      </c>
      <c r="R226" s="18">
        <v>-1</v>
      </c>
    </row>
    <row r="227" ht="16.5" spans="1:18">
      <c r="A227" s="14">
        <v>399648</v>
      </c>
      <c r="B227" s="14" t="s">
        <v>305</v>
      </c>
      <c r="C227" s="14">
        <v>8207.207</v>
      </c>
      <c r="D227" s="14">
        <v>10551.77</v>
      </c>
      <c r="E227" s="14">
        <v>0</v>
      </c>
      <c r="F227" s="14">
        <v>0</v>
      </c>
      <c r="G227" s="14">
        <v>0</v>
      </c>
      <c r="H227" s="14">
        <v>1</v>
      </c>
      <c r="I227" s="17">
        <v>0.223</v>
      </c>
      <c r="J227" s="17">
        <v>22.393</v>
      </c>
      <c r="K227" s="18">
        <v>3</v>
      </c>
      <c r="L227" s="18">
        <v>0</v>
      </c>
      <c r="M227" s="18">
        <v>0</v>
      </c>
      <c r="N227" s="18">
        <v>0</v>
      </c>
      <c r="O227" s="18">
        <v>0</v>
      </c>
      <c r="P227" s="18">
        <v>-14.898</v>
      </c>
      <c r="Q227" s="18">
        <v>0</v>
      </c>
      <c r="R227" s="18">
        <v>-1</v>
      </c>
    </row>
    <row r="228" ht="16.5" spans="1:18">
      <c r="A228" s="14">
        <v>399652</v>
      </c>
      <c r="B228" s="14" t="s">
        <v>306</v>
      </c>
      <c r="C228" s="14">
        <v>1915.162</v>
      </c>
      <c r="D228" s="14">
        <v>2857.426</v>
      </c>
      <c r="E228" s="14">
        <v>0</v>
      </c>
      <c r="F228" s="14">
        <v>0</v>
      </c>
      <c r="G228" s="14">
        <v>0</v>
      </c>
      <c r="H228" s="14">
        <v>1</v>
      </c>
      <c r="I228" s="17">
        <v>11.763</v>
      </c>
      <c r="J228" s="17">
        <v>40.86</v>
      </c>
      <c r="K228" s="18">
        <v>4</v>
      </c>
      <c r="L228" s="18">
        <v>0</v>
      </c>
      <c r="M228" s="18">
        <v>0</v>
      </c>
      <c r="N228" s="18">
        <v>0</v>
      </c>
      <c r="O228" s="18">
        <v>0</v>
      </c>
      <c r="P228" s="18">
        <v>-16.644</v>
      </c>
      <c r="Q228" s="18">
        <v>0</v>
      </c>
      <c r="R228" s="18">
        <v>0</v>
      </c>
    </row>
    <row r="229" ht="16.5" spans="1:18">
      <c r="A229" s="14">
        <v>399654</v>
      </c>
      <c r="B229" s="14" t="s">
        <v>307</v>
      </c>
      <c r="C229" s="14">
        <v>1606.648</v>
      </c>
      <c r="D229" s="14">
        <v>2245.238</v>
      </c>
      <c r="E229" s="14">
        <v>0</v>
      </c>
      <c r="F229" s="14">
        <v>0</v>
      </c>
      <c r="G229" s="14">
        <v>0</v>
      </c>
      <c r="H229" s="14">
        <v>1</v>
      </c>
      <c r="I229" s="17">
        <v>9.47</v>
      </c>
      <c r="J229" s="17">
        <v>35.218</v>
      </c>
      <c r="K229" s="18">
        <v>4</v>
      </c>
      <c r="L229" s="18">
        <v>0</v>
      </c>
      <c r="M229" s="18">
        <v>0</v>
      </c>
      <c r="N229" s="18">
        <v>0</v>
      </c>
      <c r="O229" s="18">
        <v>0</v>
      </c>
      <c r="P229" s="18">
        <v>-14.302</v>
      </c>
      <c r="Q229" s="18">
        <v>0</v>
      </c>
      <c r="R229" s="18">
        <v>0</v>
      </c>
    </row>
    <row r="230" ht="16.5" spans="1:18">
      <c r="A230" s="14">
        <v>399658</v>
      </c>
      <c r="B230" s="14" t="s">
        <v>308</v>
      </c>
      <c r="C230" s="14">
        <v>3011.615</v>
      </c>
      <c r="D230" s="14">
        <v>3888.086</v>
      </c>
      <c r="E230" s="14">
        <v>0</v>
      </c>
      <c r="F230" s="14">
        <v>0</v>
      </c>
      <c r="G230" s="14">
        <v>0</v>
      </c>
      <c r="H230" s="14">
        <v>1</v>
      </c>
      <c r="I230" s="17">
        <v>0.984</v>
      </c>
      <c r="J230" s="17">
        <v>23.304</v>
      </c>
      <c r="K230" s="18">
        <v>4</v>
      </c>
      <c r="L230" s="18">
        <v>0</v>
      </c>
      <c r="M230" s="18">
        <v>0</v>
      </c>
      <c r="N230" s="18">
        <v>0</v>
      </c>
      <c r="O230" s="18">
        <v>0</v>
      </c>
      <c r="P230" s="18">
        <v>-70.177</v>
      </c>
      <c r="Q230" s="18">
        <v>0</v>
      </c>
      <c r="R230" s="18">
        <v>0</v>
      </c>
    </row>
    <row r="231" ht="16.5" spans="1:18">
      <c r="A231" s="14">
        <v>399659</v>
      </c>
      <c r="B231" s="14" t="s">
        <v>309</v>
      </c>
      <c r="C231" s="14">
        <v>2714.252</v>
      </c>
      <c r="D231" s="14">
        <v>3632.917</v>
      </c>
      <c r="E231" s="14">
        <v>0</v>
      </c>
      <c r="F231" s="14">
        <v>0</v>
      </c>
      <c r="G231" s="14">
        <v>0</v>
      </c>
      <c r="H231" s="14">
        <v>1</v>
      </c>
      <c r="I231" s="17">
        <v>3.35</v>
      </c>
      <c r="J231" s="17">
        <v>27.79</v>
      </c>
      <c r="K231" s="18">
        <v>4</v>
      </c>
      <c r="L231" s="18">
        <v>0</v>
      </c>
      <c r="M231" s="18">
        <v>0</v>
      </c>
      <c r="N231" s="18">
        <v>0</v>
      </c>
      <c r="O231" s="18">
        <v>0</v>
      </c>
      <c r="P231" s="18">
        <v>-45.392</v>
      </c>
      <c r="Q231" s="18">
        <v>0</v>
      </c>
      <c r="R231" s="18">
        <v>0</v>
      </c>
    </row>
    <row r="232" ht="16.5" spans="1:18">
      <c r="A232" s="14">
        <v>399660</v>
      </c>
      <c r="B232" s="14" t="s">
        <v>310</v>
      </c>
      <c r="C232" s="14">
        <v>1492.774</v>
      </c>
      <c r="D232" s="14">
        <v>2036.975</v>
      </c>
      <c r="E232" s="14">
        <v>0</v>
      </c>
      <c r="F232" s="14">
        <v>0</v>
      </c>
      <c r="G232" s="14">
        <v>0</v>
      </c>
      <c r="H232" s="14">
        <v>1</v>
      </c>
      <c r="I232" s="17">
        <v>0.866</v>
      </c>
      <c r="J232" s="17">
        <v>27.351</v>
      </c>
      <c r="K232" s="18">
        <v>4</v>
      </c>
      <c r="L232" s="18">
        <v>0</v>
      </c>
      <c r="M232" s="18">
        <v>0</v>
      </c>
      <c r="N232" s="18">
        <v>0</v>
      </c>
      <c r="O232" s="18">
        <v>0</v>
      </c>
      <c r="P232" s="18">
        <v>-26.842</v>
      </c>
      <c r="Q232" s="18">
        <v>0</v>
      </c>
      <c r="R232" s="18">
        <v>0</v>
      </c>
    </row>
    <row r="233" ht="16.5" spans="1:18">
      <c r="A233" s="14">
        <v>399662</v>
      </c>
      <c r="B233" s="14" t="s">
        <v>311</v>
      </c>
      <c r="C233" s="14">
        <v>1137.851</v>
      </c>
      <c r="D233" s="14">
        <v>1608.34</v>
      </c>
      <c r="E233" s="14">
        <v>0</v>
      </c>
      <c r="F233" s="14">
        <v>0</v>
      </c>
      <c r="G233" s="14">
        <v>0</v>
      </c>
      <c r="H233" s="14">
        <v>1</v>
      </c>
      <c r="I233" s="17">
        <v>7.535</v>
      </c>
      <c r="J233" s="17">
        <v>34.584</v>
      </c>
      <c r="K233" s="18">
        <v>4</v>
      </c>
      <c r="L233" s="18">
        <v>0</v>
      </c>
      <c r="M233" s="18">
        <v>0</v>
      </c>
      <c r="N233" s="18">
        <v>0</v>
      </c>
      <c r="O233" s="18">
        <v>0</v>
      </c>
      <c r="P233" s="18">
        <v>-40.331</v>
      </c>
      <c r="Q233" s="18">
        <v>0</v>
      </c>
      <c r="R233" s="18">
        <v>0</v>
      </c>
    </row>
    <row r="234" ht="16.5" spans="1:18">
      <c r="A234" s="14">
        <v>399664</v>
      </c>
      <c r="B234" s="14" t="s">
        <v>312</v>
      </c>
      <c r="C234" s="14">
        <v>721.748</v>
      </c>
      <c r="D234" s="14">
        <v>966.792</v>
      </c>
      <c r="E234" s="14">
        <v>0</v>
      </c>
      <c r="F234" s="14">
        <v>0</v>
      </c>
      <c r="G234" s="14">
        <v>0</v>
      </c>
      <c r="H234" s="14">
        <v>1</v>
      </c>
      <c r="I234" s="17">
        <v>8.329</v>
      </c>
      <c r="J234" s="17">
        <v>31.564</v>
      </c>
      <c r="K234" s="18">
        <v>4</v>
      </c>
      <c r="L234" s="18">
        <v>1</v>
      </c>
      <c r="M234" s="18">
        <v>0</v>
      </c>
      <c r="N234" s="18">
        <v>0</v>
      </c>
      <c r="O234" s="18">
        <v>0</v>
      </c>
      <c r="P234" s="18">
        <v>-21.997</v>
      </c>
      <c r="Q234" s="18">
        <v>0</v>
      </c>
      <c r="R234" s="18">
        <v>0</v>
      </c>
    </row>
    <row r="235" ht="16.5" spans="1:18">
      <c r="A235" s="14">
        <v>399666</v>
      </c>
      <c r="B235" s="14" t="s">
        <v>313</v>
      </c>
      <c r="C235" s="14">
        <v>963.151</v>
      </c>
      <c r="D235" s="14">
        <v>1376.296</v>
      </c>
      <c r="E235" s="14">
        <v>0</v>
      </c>
      <c r="F235" s="14">
        <v>0</v>
      </c>
      <c r="G235" s="14">
        <v>0</v>
      </c>
      <c r="H235" s="14">
        <v>1</v>
      </c>
      <c r="I235" s="17">
        <v>9.376</v>
      </c>
      <c r="J235" s="17">
        <v>36.58</v>
      </c>
      <c r="K235" s="18">
        <v>1</v>
      </c>
      <c r="L235" s="18">
        <v>0</v>
      </c>
      <c r="M235" s="18">
        <v>0</v>
      </c>
      <c r="N235" s="18">
        <v>0</v>
      </c>
      <c r="O235" s="18">
        <v>0</v>
      </c>
      <c r="P235" s="18">
        <v>-4.058</v>
      </c>
      <c r="Q235" s="18">
        <v>0</v>
      </c>
      <c r="R235" s="18">
        <v>-1</v>
      </c>
    </row>
    <row r="236" ht="16.5" spans="1:18">
      <c r="A236" s="14">
        <v>399667</v>
      </c>
      <c r="B236" s="14" t="s">
        <v>314</v>
      </c>
      <c r="C236" s="14">
        <v>2266.856</v>
      </c>
      <c r="D236" s="14">
        <v>3333.933</v>
      </c>
      <c r="E236" s="14">
        <v>0</v>
      </c>
      <c r="F236" s="14">
        <v>0</v>
      </c>
      <c r="G236" s="14">
        <v>0</v>
      </c>
      <c r="H236" s="14">
        <v>1</v>
      </c>
      <c r="I236" s="17">
        <v>2.06</v>
      </c>
      <c r="J236" s="17">
        <v>33.407</v>
      </c>
      <c r="K236" s="18">
        <v>4</v>
      </c>
      <c r="L236" s="18">
        <v>0</v>
      </c>
      <c r="M236" s="18">
        <v>0</v>
      </c>
      <c r="N236" s="18">
        <v>0</v>
      </c>
      <c r="O236" s="18">
        <v>0</v>
      </c>
      <c r="P236" s="18">
        <v>-13.916</v>
      </c>
      <c r="Q236" s="18">
        <v>0</v>
      </c>
      <c r="R236" s="18">
        <v>0</v>
      </c>
    </row>
    <row r="237" ht="16.5" spans="1:18">
      <c r="A237" s="14">
        <v>399668</v>
      </c>
      <c r="B237" s="14" t="s">
        <v>315</v>
      </c>
      <c r="C237" s="14">
        <v>2851.997</v>
      </c>
      <c r="D237" s="14">
        <v>3983.86</v>
      </c>
      <c r="E237" s="14">
        <v>0</v>
      </c>
      <c r="F237" s="14">
        <v>0</v>
      </c>
      <c r="G237" s="14">
        <v>0</v>
      </c>
      <c r="H237" s="14">
        <v>1</v>
      </c>
      <c r="I237" s="17">
        <v>3.54</v>
      </c>
      <c r="J237" s="17">
        <v>30.946</v>
      </c>
      <c r="K237" s="18">
        <v>4</v>
      </c>
      <c r="L237" s="18">
        <v>0</v>
      </c>
      <c r="M237" s="18">
        <v>0</v>
      </c>
      <c r="N237" s="18">
        <v>0</v>
      </c>
      <c r="O237" s="18">
        <v>0</v>
      </c>
      <c r="P237" s="18">
        <v>-28.737</v>
      </c>
      <c r="Q237" s="18">
        <v>0</v>
      </c>
      <c r="R237" s="18">
        <v>0</v>
      </c>
    </row>
    <row r="238" ht="16.5" spans="1:18">
      <c r="A238" s="14">
        <v>399670</v>
      </c>
      <c r="B238" s="14" t="s">
        <v>316</v>
      </c>
      <c r="C238" s="14">
        <v>2478.651</v>
      </c>
      <c r="D238" s="14">
        <v>3329.24</v>
      </c>
      <c r="E238" s="14">
        <v>0</v>
      </c>
      <c r="F238" s="14">
        <v>0</v>
      </c>
      <c r="G238" s="14">
        <v>0</v>
      </c>
      <c r="H238" s="14">
        <v>1</v>
      </c>
      <c r="I238" s="17">
        <v>1.167</v>
      </c>
      <c r="J238" s="17">
        <v>26.418</v>
      </c>
      <c r="K238" s="18">
        <v>3</v>
      </c>
      <c r="L238" s="18">
        <v>0</v>
      </c>
      <c r="M238" s="18">
        <v>0</v>
      </c>
      <c r="N238" s="18">
        <v>0</v>
      </c>
      <c r="O238" s="18">
        <v>0</v>
      </c>
      <c r="P238" s="18">
        <v>-10.381</v>
      </c>
      <c r="Q238" s="18">
        <v>0</v>
      </c>
      <c r="R238" s="18">
        <v>-1</v>
      </c>
    </row>
    <row r="239" ht="16.5" spans="1:18">
      <c r="A239" s="14">
        <v>399673</v>
      </c>
      <c r="B239" s="14" t="s">
        <v>317</v>
      </c>
      <c r="C239" s="14">
        <v>1465.48</v>
      </c>
      <c r="D239" s="14">
        <v>2171.247</v>
      </c>
      <c r="E239" s="14">
        <v>0</v>
      </c>
      <c r="F239" s="14">
        <v>0</v>
      </c>
      <c r="G239" s="14">
        <v>0</v>
      </c>
      <c r="H239" s="14">
        <v>1</v>
      </c>
      <c r="I239" s="17">
        <v>3.705</v>
      </c>
      <c r="J239" s="17">
        <v>35.006</v>
      </c>
      <c r="K239" s="18">
        <v>2</v>
      </c>
      <c r="L239" s="18">
        <v>0</v>
      </c>
      <c r="M239" s="18">
        <v>0</v>
      </c>
      <c r="N239" s="18">
        <v>0</v>
      </c>
      <c r="O239" s="18">
        <v>0</v>
      </c>
      <c r="P239" s="18">
        <v>-0.679</v>
      </c>
      <c r="Q239" s="18">
        <v>0</v>
      </c>
      <c r="R239" s="18">
        <v>-1</v>
      </c>
    </row>
    <row r="240" ht="16.5" spans="1:18">
      <c r="A240" s="14">
        <v>399675</v>
      </c>
      <c r="B240" s="14" t="s">
        <v>318</v>
      </c>
      <c r="C240" s="14">
        <v>1771.252</v>
      </c>
      <c r="D240" s="14">
        <v>2645.572</v>
      </c>
      <c r="E240" s="14">
        <v>0</v>
      </c>
      <c r="F240" s="14">
        <v>0</v>
      </c>
      <c r="G240" s="14">
        <v>0</v>
      </c>
      <c r="H240" s="14">
        <v>1</v>
      </c>
      <c r="I240" s="17">
        <v>13.582</v>
      </c>
      <c r="J240" s="17">
        <v>42.142</v>
      </c>
      <c r="K240" s="18">
        <v>3</v>
      </c>
      <c r="L240" s="18">
        <v>0</v>
      </c>
      <c r="M240" s="18">
        <v>0</v>
      </c>
      <c r="N240" s="18">
        <v>-1</v>
      </c>
      <c r="O240" s="18">
        <v>0</v>
      </c>
      <c r="P240" s="18">
        <v>-28.682</v>
      </c>
      <c r="Q240" s="18">
        <v>0</v>
      </c>
      <c r="R240" s="18">
        <v>-1</v>
      </c>
    </row>
    <row r="241" ht="16.5" spans="1:18">
      <c r="A241" s="14">
        <v>399677</v>
      </c>
      <c r="B241" s="14" t="s">
        <v>319</v>
      </c>
      <c r="C241" s="14">
        <v>2793.201</v>
      </c>
      <c r="D241" s="14">
        <v>4133.229</v>
      </c>
      <c r="E241" s="14">
        <v>0</v>
      </c>
      <c r="F241" s="14">
        <v>0</v>
      </c>
      <c r="G241" s="14">
        <v>0</v>
      </c>
      <c r="H241" s="14">
        <v>1</v>
      </c>
      <c r="I241" s="17">
        <v>14.606</v>
      </c>
      <c r="J241" s="17">
        <v>42.292</v>
      </c>
      <c r="K241" s="18">
        <v>2</v>
      </c>
      <c r="L241" s="18">
        <v>0</v>
      </c>
      <c r="M241" s="18">
        <v>0</v>
      </c>
      <c r="N241" s="18">
        <v>0</v>
      </c>
      <c r="O241" s="18">
        <v>0</v>
      </c>
      <c r="P241" s="18">
        <v>-27.853</v>
      </c>
      <c r="Q241" s="18">
        <v>0</v>
      </c>
      <c r="R241" s="18">
        <v>-1</v>
      </c>
    </row>
    <row r="242" ht="16.5" spans="1:18">
      <c r="A242" s="14">
        <v>399679</v>
      </c>
      <c r="B242" s="14" t="s">
        <v>320</v>
      </c>
      <c r="C242" s="14">
        <v>3389.827</v>
      </c>
      <c r="D242" s="14">
        <v>4530.69</v>
      </c>
      <c r="E242" s="14">
        <v>0</v>
      </c>
      <c r="F242" s="14">
        <v>0</v>
      </c>
      <c r="G242" s="14">
        <v>0</v>
      </c>
      <c r="H242" s="14">
        <v>1</v>
      </c>
      <c r="I242" s="17">
        <v>3.325</v>
      </c>
      <c r="J242" s="17">
        <v>27.669</v>
      </c>
      <c r="K242" s="18">
        <v>3</v>
      </c>
      <c r="L242" s="18">
        <v>1</v>
      </c>
      <c r="M242" s="18">
        <v>0</v>
      </c>
      <c r="N242" s="18">
        <v>-1</v>
      </c>
      <c r="O242" s="18">
        <v>0</v>
      </c>
      <c r="P242" s="18">
        <v>-28.284</v>
      </c>
      <c r="Q242" s="18">
        <v>0</v>
      </c>
      <c r="R242" s="18">
        <v>0</v>
      </c>
    </row>
    <row r="243" ht="16.5" spans="1:18">
      <c r="A243" s="14">
        <v>399682</v>
      </c>
      <c r="B243" s="14" t="s">
        <v>321</v>
      </c>
      <c r="C243" s="14">
        <v>1034.191</v>
      </c>
      <c r="D243" s="14">
        <v>1399.507</v>
      </c>
      <c r="E243" s="14">
        <v>0</v>
      </c>
      <c r="F243" s="14">
        <v>0</v>
      </c>
      <c r="G243" s="14">
        <v>0</v>
      </c>
      <c r="H243" s="14">
        <v>1</v>
      </c>
      <c r="I243" s="17">
        <v>2.364</v>
      </c>
      <c r="J243" s="17">
        <v>27.85</v>
      </c>
      <c r="K243" s="18">
        <v>4</v>
      </c>
      <c r="L243" s="18">
        <v>0</v>
      </c>
      <c r="M243" s="18">
        <v>0</v>
      </c>
      <c r="N243" s="18">
        <v>0</v>
      </c>
      <c r="O243" s="18">
        <v>0</v>
      </c>
      <c r="P243" s="18">
        <v>-17.75</v>
      </c>
      <c r="Q243" s="18">
        <v>0</v>
      </c>
      <c r="R243" s="18">
        <v>0</v>
      </c>
    </row>
    <row r="244" ht="16.5" spans="1:18">
      <c r="A244" s="14">
        <v>399686</v>
      </c>
      <c r="B244" s="14" t="s">
        <v>322</v>
      </c>
      <c r="C244" s="14">
        <v>1329.505</v>
      </c>
      <c r="D244" s="14">
        <v>1957.345</v>
      </c>
      <c r="E244" s="14">
        <v>0</v>
      </c>
      <c r="F244" s="14">
        <v>0</v>
      </c>
      <c r="G244" s="14">
        <v>0</v>
      </c>
      <c r="H244" s="14">
        <v>1</v>
      </c>
      <c r="I244" s="17">
        <v>8.903</v>
      </c>
      <c r="J244" s="17">
        <v>38.123</v>
      </c>
      <c r="K244" s="18">
        <v>3</v>
      </c>
      <c r="L244" s="18">
        <v>0</v>
      </c>
      <c r="M244" s="18">
        <v>0</v>
      </c>
      <c r="N244" s="18">
        <v>0</v>
      </c>
      <c r="O244" s="18">
        <v>0</v>
      </c>
      <c r="P244" s="18">
        <v>-9.728</v>
      </c>
      <c r="Q244" s="18">
        <v>0</v>
      </c>
      <c r="R244" s="18">
        <v>-1</v>
      </c>
    </row>
    <row r="245" ht="16.5" spans="1:18">
      <c r="A245" s="14">
        <v>399687</v>
      </c>
      <c r="B245" s="14" t="s">
        <v>323</v>
      </c>
      <c r="C245" s="14">
        <v>1981.31</v>
      </c>
      <c r="D245" s="14">
        <v>2687.701</v>
      </c>
      <c r="E245" s="14">
        <v>0</v>
      </c>
      <c r="F245" s="14">
        <v>0</v>
      </c>
      <c r="G245" s="14">
        <v>0</v>
      </c>
      <c r="H245" s="14">
        <v>1</v>
      </c>
      <c r="I245" s="17">
        <v>7.217</v>
      </c>
      <c r="J245" s="17">
        <v>31.602</v>
      </c>
      <c r="K245" s="18">
        <v>1</v>
      </c>
      <c r="L245" s="18">
        <v>0</v>
      </c>
      <c r="M245" s="18">
        <v>0</v>
      </c>
      <c r="N245" s="18">
        <v>1</v>
      </c>
      <c r="O245" s="18">
        <v>0</v>
      </c>
      <c r="P245" s="18">
        <v>0.768</v>
      </c>
      <c r="Q245" s="18">
        <v>0</v>
      </c>
      <c r="R245" s="18">
        <v>0</v>
      </c>
    </row>
    <row r="246" ht="16.5" spans="1:18">
      <c r="A246" s="14">
        <v>399693</v>
      </c>
      <c r="B246" s="14" t="s">
        <v>324</v>
      </c>
      <c r="C246" s="14">
        <v>2696.148</v>
      </c>
      <c r="D246" s="14">
        <v>3964.056</v>
      </c>
      <c r="E246" s="14">
        <v>0</v>
      </c>
      <c r="F246" s="14">
        <v>0</v>
      </c>
      <c r="G246" s="14">
        <v>0</v>
      </c>
      <c r="H246" s="14">
        <v>1</v>
      </c>
      <c r="I246" s="17">
        <v>13.756</v>
      </c>
      <c r="J246" s="17">
        <v>41.341</v>
      </c>
      <c r="K246" s="18">
        <v>4</v>
      </c>
      <c r="L246" s="18">
        <v>0</v>
      </c>
      <c r="M246" s="18">
        <v>0</v>
      </c>
      <c r="N246" s="18">
        <v>0</v>
      </c>
      <c r="O246" s="18">
        <v>0</v>
      </c>
      <c r="P246" s="18">
        <v>-50.01</v>
      </c>
      <c r="Q246" s="18">
        <v>0</v>
      </c>
      <c r="R246" s="18">
        <v>0</v>
      </c>
    </row>
    <row r="247" ht="16.5" spans="1:18">
      <c r="A247" s="14">
        <v>399694</v>
      </c>
      <c r="B247" s="14" t="s">
        <v>325</v>
      </c>
      <c r="C247" s="14">
        <v>1823.692</v>
      </c>
      <c r="D247" s="14">
        <v>2795.705</v>
      </c>
      <c r="E247" s="14">
        <v>0</v>
      </c>
      <c r="F247" s="14">
        <v>0</v>
      </c>
      <c r="G247" s="14">
        <v>0</v>
      </c>
      <c r="H247" s="14">
        <v>1</v>
      </c>
      <c r="I247" s="17">
        <v>12.813</v>
      </c>
      <c r="J247" s="17">
        <v>43.126</v>
      </c>
      <c r="K247" s="18">
        <v>4</v>
      </c>
      <c r="L247" s="18">
        <v>0</v>
      </c>
      <c r="M247" s="18">
        <v>0</v>
      </c>
      <c r="N247" s="18">
        <v>0</v>
      </c>
      <c r="O247" s="18">
        <v>0</v>
      </c>
      <c r="P247" s="18">
        <v>-13.463</v>
      </c>
      <c r="Q247" s="18">
        <v>0</v>
      </c>
      <c r="R247" s="18">
        <v>0</v>
      </c>
    </row>
    <row r="248" ht="16.5" spans="1:18">
      <c r="A248" s="14">
        <v>399695</v>
      </c>
      <c r="B248" s="14" t="s">
        <v>326</v>
      </c>
      <c r="C248" s="14">
        <v>1576.849</v>
      </c>
      <c r="D248" s="14">
        <v>2142.997</v>
      </c>
      <c r="E248" s="14">
        <v>0</v>
      </c>
      <c r="F248" s="14">
        <v>0</v>
      </c>
      <c r="G248" s="14">
        <v>0</v>
      </c>
      <c r="H248" s="14">
        <v>1</v>
      </c>
      <c r="I248" s="17">
        <v>2.958</v>
      </c>
      <c r="J248" s="17">
        <v>28.595</v>
      </c>
      <c r="K248" s="18">
        <v>4</v>
      </c>
      <c r="L248" s="18">
        <v>0</v>
      </c>
      <c r="M248" s="18">
        <v>0</v>
      </c>
      <c r="N248" s="18">
        <v>0</v>
      </c>
      <c r="O248" s="18">
        <v>0</v>
      </c>
      <c r="P248" s="18">
        <v>-46.051</v>
      </c>
      <c r="Q248" s="18">
        <v>0</v>
      </c>
      <c r="R248" s="18">
        <v>0</v>
      </c>
    </row>
    <row r="249" ht="16.5" spans="1:18">
      <c r="A249" s="14">
        <v>399696</v>
      </c>
      <c r="B249" s="14" t="s">
        <v>327</v>
      </c>
      <c r="C249" s="14">
        <v>1885.313</v>
      </c>
      <c r="D249" s="14">
        <v>2639.47</v>
      </c>
      <c r="E249" s="14">
        <v>0</v>
      </c>
      <c r="F249" s="14">
        <v>0</v>
      </c>
      <c r="G249" s="14">
        <v>0</v>
      </c>
      <c r="H249" s="14">
        <v>1</v>
      </c>
      <c r="I249" s="17">
        <v>6.213</v>
      </c>
      <c r="J249" s="17">
        <v>33.01</v>
      </c>
      <c r="K249" s="18">
        <v>4</v>
      </c>
      <c r="L249" s="18">
        <v>0</v>
      </c>
      <c r="M249" s="18">
        <v>0</v>
      </c>
      <c r="N249" s="18">
        <v>0</v>
      </c>
      <c r="O249" s="18">
        <v>0</v>
      </c>
      <c r="P249" s="18">
        <v>-20.47</v>
      </c>
      <c r="Q249" s="18">
        <v>0</v>
      </c>
      <c r="R249" s="18">
        <v>0</v>
      </c>
    </row>
    <row r="250" ht="16.5" spans="1:18">
      <c r="A250" s="14">
        <v>399697</v>
      </c>
      <c r="B250" s="14" t="s">
        <v>328</v>
      </c>
      <c r="C250" s="14">
        <v>1992.747</v>
      </c>
      <c r="D250" s="14">
        <v>2936.697</v>
      </c>
      <c r="E250" s="14">
        <v>0</v>
      </c>
      <c r="F250" s="14">
        <v>0</v>
      </c>
      <c r="G250" s="14">
        <v>0</v>
      </c>
      <c r="H250" s="14">
        <v>1</v>
      </c>
      <c r="I250" s="17">
        <v>7.498</v>
      </c>
      <c r="J250" s="17">
        <v>37.231</v>
      </c>
      <c r="K250" s="18">
        <v>4</v>
      </c>
      <c r="L250" s="18">
        <v>0</v>
      </c>
      <c r="M250" s="18">
        <v>0</v>
      </c>
      <c r="N250" s="18">
        <v>0</v>
      </c>
      <c r="O250" s="18">
        <v>0</v>
      </c>
      <c r="P250" s="18">
        <v>-20.934</v>
      </c>
      <c r="Q250" s="18">
        <v>0</v>
      </c>
      <c r="R250" s="18">
        <v>0</v>
      </c>
    </row>
    <row r="251" ht="16.5" spans="1:18">
      <c r="A251" s="14">
        <v>399698</v>
      </c>
      <c r="B251" s="14" t="s">
        <v>329</v>
      </c>
      <c r="C251" s="14">
        <v>26981.287</v>
      </c>
      <c r="D251" s="14">
        <v>35754.965</v>
      </c>
      <c r="E251" s="14">
        <v>0</v>
      </c>
      <c r="F251" s="14">
        <v>0</v>
      </c>
      <c r="G251" s="14">
        <v>0</v>
      </c>
      <c r="H251" s="14">
        <v>1</v>
      </c>
      <c r="I251" s="17">
        <v>7.225</v>
      </c>
      <c r="J251" s="17">
        <v>29.991</v>
      </c>
      <c r="K251" s="18">
        <v>4</v>
      </c>
      <c r="L251" s="18">
        <v>0</v>
      </c>
      <c r="M251" s="18">
        <v>0</v>
      </c>
      <c r="N251" s="18">
        <v>0</v>
      </c>
      <c r="O251" s="18">
        <v>0</v>
      </c>
      <c r="P251" s="18">
        <v>-2.986</v>
      </c>
      <c r="Q251" s="18">
        <v>0</v>
      </c>
      <c r="R251" s="18">
        <v>0</v>
      </c>
    </row>
    <row r="252" ht="16.5" spans="1:18">
      <c r="A252" s="14">
        <v>399699</v>
      </c>
      <c r="B252" s="14" t="s">
        <v>330</v>
      </c>
      <c r="C252" s="14">
        <v>2161.984</v>
      </c>
      <c r="D252" s="14">
        <v>3443.113</v>
      </c>
      <c r="E252" s="14">
        <v>0</v>
      </c>
      <c r="F252" s="14">
        <v>0</v>
      </c>
      <c r="G252" s="14">
        <v>0</v>
      </c>
      <c r="H252" s="14">
        <v>1</v>
      </c>
      <c r="I252" s="17">
        <v>15.521</v>
      </c>
      <c r="J252" s="17">
        <v>46.954</v>
      </c>
      <c r="K252" s="18">
        <v>4</v>
      </c>
      <c r="L252" s="18">
        <v>0</v>
      </c>
      <c r="M252" s="18">
        <v>0</v>
      </c>
      <c r="N252" s="18">
        <v>0</v>
      </c>
      <c r="O252" s="18">
        <v>0</v>
      </c>
      <c r="P252" s="18">
        <v>-14.905</v>
      </c>
      <c r="Q252" s="18">
        <v>0</v>
      </c>
      <c r="R252" s="18">
        <v>0</v>
      </c>
    </row>
    <row r="253" ht="16.5" spans="1:18">
      <c r="A253" s="14">
        <v>399705</v>
      </c>
      <c r="B253" s="14" t="s">
        <v>331</v>
      </c>
      <c r="C253" s="14">
        <v>2163.924</v>
      </c>
      <c r="D253" s="14">
        <v>2879.286</v>
      </c>
      <c r="E253" s="14">
        <v>0</v>
      </c>
      <c r="F253" s="14">
        <v>0</v>
      </c>
      <c r="G253" s="14">
        <v>0</v>
      </c>
      <c r="H253" s="14">
        <v>1</v>
      </c>
      <c r="I253" s="17">
        <v>1.935</v>
      </c>
      <c r="J253" s="17">
        <v>26.299</v>
      </c>
      <c r="K253" s="18">
        <v>4</v>
      </c>
      <c r="L253" s="18">
        <v>0</v>
      </c>
      <c r="M253" s="18">
        <v>0</v>
      </c>
      <c r="N253" s="18">
        <v>0</v>
      </c>
      <c r="O253" s="18">
        <v>0</v>
      </c>
      <c r="P253" s="18">
        <v>-28.202</v>
      </c>
      <c r="Q253" s="18">
        <v>0</v>
      </c>
      <c r="R253" s="18">
        <v>0</v>
      </c>
    </row>
    <row r="254" ht="16.5" spans="1:18">
      <c r="A254" s="14">
        <v>399707</v>
      </c>
      <c r="B254" s="14" t="s">
        <v>332</v>
      </c>
      <c r="C254" s="14">
        <v>4219.08</v>
      </c>
      <c r="D254" s="14">
        <v>6081.442</v>
      </c>
      <c r="E254" s="14">
        <v>0</v>
      </c>
      <c r="F254" s="14">
        <v>0</v>
      </c>
      <c r="G254" s="14">
        <v>0</v>
      </c>
      <c r="H254" s="14">
        <v>1</v>
      </c>
      <c r="I254" s="17">
        <v>8.284</v>
      </c>
      <c r="J254" s="17">
        <v>36.371</v>
      </c>
      <c r="K254" s="18">
        <v>4</v>
      </c>
      <c r="L254" s="18">
        <v>0</v>
      </c>
      <c r="M254" s="18">
        <v>0</v>
      </c>
      <c r="N254" s="18">
        <v>0</v>
      </c>
      <c r="O254" s="18">
        <v>0</v>
      </c>
      <c r="P254" s="18">
        <v>-9.462</v>
      </c>
      <c r="Q254" s="18">
        <v>0</v>
      </c>
      <c r="R254" s="18">
        <v>0</v>
      </c>
    </row>
    <row r="255" ht="16.5" spans="1:18">
      <c r="A255" s="14">
        <v>399802</v>
      </c>
      <c r="B255" s="14" t="s">
        <v>333</v>
      </c>
      <c r="C255" s="14">
        <v>3781.028</v>
      </c>
      <c r="D255" s="14">
        <v>5056.307</v>
      </c>
      <c r="E255" s="14">
        <v>0</v>
      </c>
      <c r="F255" s="14">
        <v>0</v>
      </c>
      <c r="G255" s="14">
        <v>0</v>
      </c>
      <c r="H255" s="14">
        <v>1</v>
      </c>
      <c r="I255" s="17">
        <v>4.013</v>
      </c>
      <c r="J255" s="17">
        <v>28.222</v>
      </c>
      <c r="K255" s="18">
        <v>3</v>
      </c>
      <c r="L255" s="18">
        <v>0</v>
      </c>
      <c r="M255" s="18">
        <v>0</v>
      </c>
      <c r="N255" s="18">
        <v>0</v>
      </c>
      <c r="O255" s="18">
        <v>0</v>
      </c>
      <c r="P255" s="18">
        <v>-62.103</v>
      </c>
      <c r="Q255" s="18">
        <v>0</v>
      </c>
      <c r="R255" s="18">
        <v>-1</v>
      </c>
    </row>
    <row r="256" ht="16.5" spans="1:18">
      <c r="A256" s="14">
        <v>399803</v>
      </c>
      <c r="B256" s="14" t="s">
        <v>334</v>
      </c>
      <c r="C256" s="14">
        <v>2702.872</v>
      </c>
      <c r="D256" s="14">
        <v>3687.774</v>
      </c>
      <c r="E256" s="14">
        <v>0</v>
      </c>
      <c r="F256" s="14">
        <v>0</v>
      </c>
      <c r="G256" s="14">
        <v>0</v>
      </c>
      <c r="H256" s="14">
        <v>1</v>
      </c>
      <c r="I256" s="17">
        <v>2.895</v>
      </c>
      <c r="J256" s="17">
        <v>28.829</v>
      </c>
      <c r="K256" s="18">
        <v>4</v>
      </c>
      <c r="L256" s="18">
        <v>0</v>
      </c>
      <c r="M256" s="18">
        <v>0</v>
      </c>
      <c r="N256" s="18">
        <v>0</v>
      </c>
      <c r="O256" s="18">
        <v>0</v>
      </c>
      <c r="P256" s="18">
        <v>-26.104</v>
      </c>
      <c r="Q256" s="18">
        <v>0</v>
      </c>
      <c r="R256" s="18">
        <v>-1</v>
      </c>
    </row>
    <row r="257" ht="16.5" spans="1:18">
      <c r="A257" s="14">
        <v>399804</v>
      </c>
      <c r="B257" s="14" t="s">
        <v>335</v>
      </c>
      <c r="C257" s="14">
        <v>1126.332</v>
      </c>
      <c r="D257" s="14">
        <v>1502.612</v>
      </c>
      <c r="E257" s="14">
        <v>0</v>
      </c>
      <c r="F257" s="14">
        <v>0</v>
      </c>
      <c r="G257" s="14">
        <v>0</v>
      </c>
      <c r="H257" s="14">
        <v>1</v>
      </c>
      <c r="I257" s="17">
        <v>3.393</v>
      </c>
      <c r="J257" s="17">
        <v>27.585</v>
      </c>
      <c r="K257" s="18">
        <v>4</v>
      </c>
      <c r="L257" s="18">
        <v>0</v>
      </c>
      <c r="M257" s="18">
        <v>0</v>
      </c>
      <c r="N257" s="18">
        <v>0</v>
      </c>
      <c r="O257" s="18">
        <v>0</v>
      </c>
      <c r="P257" s="18">
        <v>-9.477</v>
      </c>
      <c r="Q257" s="18">
        <v>0</v>
      </c>
      <c r="R257" s="18">
        <v>0</v>
      </c>
    </row>
    <row r="258" ht="16.5" spans="1:18">
      <c r="A258" s="14">
        <v>399805</v>
      </c>
      <c r="B258" s="14" t="s">
        <v>336</v>
      </c>
      <c r="C258" s="14">
        <v>1704.73</v>
      </c>
      <c r="D258" s="14">
        <v>2777.901</v>
      </c>
      <c r="E258" s="14">
        <v>0</v>
      </c>
      <c r="F258" s="14">
        <v>0</v>
      </c>
      <c r="G258" s="14">
        <v>0</v>
      </c>
      <c r="H258" s="14">
        <v>1</v>
      </c>
      <c r="I258" s="17">
        <v>17.875</v>
      </c>
      <c r="J258" s="17">
        <v>49.602</v>
      </c>
      <c r="K258" s="18">
        <v>4</v>
      </c>
      <c r="L258" s="18">
        <v>0</v>
      </c>
      <c r="M258" s="18">
        <v>0</v>
      </c>
      <c r="N258" s="18">
        <v>0</v>
      </c>
      <c r="O258" s="18">
        <v>0</v>
      </c>
      <c r="P258" s="18">
        <v>-52.745</v>
      </c>
      <c r="Q258" s="18">
        <v>0</v>
      </c>
      <c r="R258" s="18">
        <v>0</v>
      </c>
    </row>
    <row r="259" ht="16.5" spans="1:18">
      <c r="A259" s="14">
        <v>399806</v>
      </c>
      <c r="B259" s="14" t="s">
        <v>337</v>
      </c>
      <c r="C259" s="14">
        <v>845.73</v>
      </c>
      <c r="D259" s="14">
        <v>1106.461</v>
      </c>
      <c r="E259" s="14">
        <v>0</v>
      </c>
      <c r="F259" s="14">
        <v>0</v>
      </c>
      <c r="G259" s="14">
        <v>0</v>
      </c>
      <c r="H259" s="14">
        <v>1</v>
      </c>
      <c r="I259" s="17">
        <v>7.25</v>
      </c>
      <c r="J259" s="17">
        <v>29.106</v>
      </c>
      <c r="K259" s="18">
        <v>4</v>
      </c>
      <c r="L259" s="18">
        <v>0</v>
      </c>
      <c r="M259" s="18">
        <v>0</v>
      </c>
      <c r="N259" s="18">
        <v>0</v>
      </c>
      <c r="O259" s="18">
        <v>0</v>
      </c>
      <c r="P259" s="18">
        <v>-21.925</v>
      </c>
      <c r="Q259" s="18">
        <v>0</v>
      </c>
      <c r="R259" s="18">
        <v>0</v>
      </c>
    </row>
    <row r="260" ht="16.5" spans="1:18">
      <c r="A260" s="14">
        <v>399808</v>
      </c>
      <c r="B260" s="14" t="s">
        <v>338</v>
      </c>
      <c r="C260" s="14">
        <v>1588.928</v>
      </c>
      <c r="D260" s="14">
        <v>2126.508</v>
      </c>
      <c r="E260" s="14">
        <v>0</v>
      </c>
      <c r="F260" s="14">
        <v>0</v>
      </c>
      <c r="G260" s="14">
        <v>0</v>
      </c>
      <c r="H260" s="14">
        <v>1</v>
      </c>
      <c r="I260" s="17">
        <v>1.801</v>
      </c>
      <c r="J260" s="17">
        <v>26.625</v>
      </c>
      <c r="K260" s="18">
        <v>4</v>
      </c>
      <c r="L260" s="18">
        <v>0</v>
      </c>
      <c r="M260" s="18">
        <v>0</v>
      </c>
      <c r="N260" s="18">
        <v>0</v>
      </c>
      <c r="O260" s="18">
        <v>0</v>
      </c>
      <c r="P260" s="18">
        <v>-27.727</v>
      </c>
      <c r="Q260" s="18">
        <v>0</v>
      </c>
      <c r="R260" s="18">
        <v>0</v>
      </c>
    </row>
    <row r="261" ht="16.5" spans="1:18">
      <c r="A261" s="14">
        <v>399809</v>
      </c>
      <c r="B261" s="14" t="s">
        <v>339</v>
      </c>
      <c r="C261" s="14">
        <v>1662.6</v>
      </c>
      <c r="D261" s="14">
        <v>2220.068</v>
      </c>
      <c r="E261" s="14">
        <v>0</v>
      </c>
      <c r="F261" s="14">
        <v>0</v>
      </c>
      <c r="G261" s="14">
        <v>0</v>
      </c>
      <c r="H261" s="14">
        <v>1</v>
      </c>
      <c r="I261" s="17">
        <v>1.177</v>
      </c>
      <c r="J261" s="17">
        <v>25.992</v>
      </c>
      <c r="K261" s="18">
        <v>1</v>
      </c>
      <c r="L261" s="18">
        <v>0</v>
      </c>
      <c r="M261" s="18">
        <v>0</v>
      </c>
      <c r="N261" s="18">
        <v>0</v>
      </c>
      <c r="O261" s="18">
        <v>0</v>
      </c>
      <c r="P261" s="18">
        <v>-1.545</v>
      </c>
      <c r="Q261" s="18">
        <v>0</v>
      </c>
      <c r="R261" s="18">
        <v>-1</v>
      </c>
    </row>
    <row r="262" ht="16.5" spans="1:18">
      <c r="A262" s="14">
        <v>399810</v>
      </c>
      <c r="B262" s="14" t="s">
        <v>340</v>
      </c>
      <c r="C262" s="14">
        <v>1846.549</v>
      </c>
      <c r="D262" s="14">
        <v>2495.155</v>
      </c>
      <c r="E262" s="14">
        <v>0</v>
      </c>
      <c r="F262" s="14">
        <v>0</v>
      </c>
      <c r="G262" s="14">
        <v>0</v>
      </c>
      <c r="H262" s="14">
        <v>1</v>
      </c>
      <c r="I262" s="17">
        <v>8.242</v>
      </c>
      <c r="J262" s="17">
        <v>32.094</v>
      </c>
      <c r="K262" s="18">
        <v>3</v>
      </c>
      <c r="L262" s="18">
        <v>0</v>
      </c>
      <c r="M262" s="18">
        <v>0</v>
      </c>
      <c r="N262" s="18">
        <v>0</v>
      </c>
      <c r="O262" s="18">
        <v>0</v>
      </c>
      <c r="P262" s="18">
        <v>-17.225</v>
      </c>
      <c r="Q262" s="18">
        <v>0</v>
      </c>
      <c r="R262" s="18">
        <v>-1</v>
      </c>
    </row>
    <row r="263" ht="16.5" spans="1:18">
      <c r="A263" s="14">
        <v>399811</v>
      </c>
      <c r="B263" s="14" t="s">
        <v>341</v>
      </c>
      <c r="C263" s="14">
        <v>2513.048</v>
      </c>
      <c r="D263" s="14">
        <v>3479.583</v>
      </c>
      <c r="E263" s="14">
        <v>0</v>
      </c>
      <c r="F263" s="14">
        <v>0</v>
      </c>
      <c r="G263" s="14">
        <v>0</v>
      </c>
      <c r="H263" s="14">
        <v>1</v>
      </c>
      <c r="I263" s="17">
        <v>4.079</v>
      </c>
      <c r="J263" s="17">
        <v>30.723</v>
      </c>
      <c r="K263" s="18">
        <v>4</v>
      </c>
      <c r="L263" s="18">
        <v>0</v>
      </c>
      <c r="M263" s="18">
        <v>0</v>
      </c>
      <c r="N263" s="18">
        <v>0</v>
      </c>
      <c r="O263" s="18">
        <v>0</v>
      </c>
      <c r="P263" s="18">
        <v>-20.104</v>
      </c>
      <c r="Q263" s="18">
        <v>0</v>
      </c>
      <c r="R263" s="18">
        <v>0</v>
      </c>
    </row>
    <row r="264" ht="16.5" spans="1:18">
      <c r="A264" s="14">
        <v>399813</v>
      </c>
      <c r="B264" s="14" t="s">
        <v>342</v>
      </c>
      <c r="C264" s="14">
        <v>3850.181</v>
      </c>
      <c r="D264" s="14">
        <v>5382.73</v>
      </c>
      <c r="E264" s="14">
        <v>0</v>
      </c>
      <c r="F264" s="14">
        <v>0</v>
      </c>
      <c r="G264" s="14">
        <v>0</v>
      </c>
      <c r="H264" s="14">
        <v>1</v>
      </c>
      <c r="I264" s="17">
        <v>10.267</v>
      </c>
      <c r="J264" s="17">
        <v>35.816</v>
      </c>
      <c r="K264" s="18">
        <v>4</v>
      </c>
      <c r="L264" s="18">
        <v>0</v>
      </c>
      <c r="M264" s="18">
        <v>0</v>
      </c>
      <c r="N264" s="18">
        <v>0</v>
      </c>
      <c r="O264" s="18">
        <v>0</v>
      </c>
      <c r="P264" s="18">
        <v>-18.207</v>
      </c>
      <c r="Q264" s="18">
        <v>0</v>
      </c>
      <c r="R264" s="18">
        <v>0</v>
      </c>
    </row>
    <row r="265" ht="16.5" spans="1:18">
      <c r="A265" s="14">
        <v>399852</v>
      </c>
      <c r="B265" s="14" t="s">
        <v>136</v>
      </c>
      <c r="C265" s="14">
        <v>4370.981</v>
      </c>
      <c r="D265" s="14">
        <v>5826.31</v>
      </c>
      <c r="E265" s="14">
        <v>0</v>
      </c>
      <c r="F265" s="14">
        <v>0</v>
      </c>
      <c r="G265" s="14">
        <v>0</v>
      </c>
      <c r="H265" s="14">
        <v>1</v>
      </c>
      <c r="I265" s="17">
        <v>4.885</v>
      </c>
      <c r="J265" s="17">
        <v>28.643</v>
      </c>
      <c r="K265" s="18">
        <v>4</v>
      </c>
      <c r="L265" s="18">
        <v>0</v>
      </c>
      <c r="M265" s="18">
        <v>0</v>
      </c>
      <c r="N265" s="18">
        <v>0</v>
      </c>
      <c r="O265" s="18">
        <v>0</v>
      </c>
      <c r="P265" s="18">
        <v>-60.155</v>
      </c>
      <c r="Q265" s="18">
        <v>0</v>
      </c>
      <c r="R265" s="18">
        <v>0</v>
      </c>
    </row>
    <row r="266" ht="16.5" spans="1:18">
      <c r="A266" s="14">
        <v>399905</v>
      </c>
      <c r="B266" s="14" t="s">
        <v>343</v>
      </c>
      <c r="C266" s="14">
        <v>4420.86</v>
      </c>
      <c r="D266" s="14">
        <v>5809.559</v>
      </c>
      <c r="E266" s="14">
        <v>0</v>
      </c>
      <c r="F266" s="14">
        <v>0</v>
      </c>
      <c r="G266" s="14">
        <v>0</v>
      </c>
      <c r="H266" s="14">
        <v>1</v>
      </c>
      <c r="I266" s="17">
        <v>1.94</v>
      </c>
      <c r="J266" s="17">
        <v>25.38</v>
      </c>
      <c r="K266" s="18">
        <v>3</v>
      </c>
      <c r="L266" s="18">
        <v>0</v>
      </c>
      <c r="M266" s="18">
        <v>0</v>
      </c>
      <c r="N266" s="18">
        <v>0</v>
      </c>
      <c r="O266" s="18">
        <v>0</v>
      </c>
      <c r="P266" s="18">
        <v>-49.445</v>
      </c>
      <c r="Q266" s="18">
        <v>0</v>
      </c>
      <c r="R266" s="18">
        <v>-1</v>
      </c>
    </row>
    <row r="267" ht="16.5" spans="1:18">
      <c r="A267" s="14">
        <v>399914</v>
      </c>
      <c r="B267" s="14" t="s">
        <v>344</v>
      </c>
      <c r="C267" s="14">
        <v>4799.741</v>
      </c>
      <c r="D267" s="14">
        <v>5988.158</v>
      </c>
      <c r="E267" s="14">
        <v>0</v>
      </c>
      <c r="F267" s="14">
        <v>0</v>
      </c>
      <c r="G267" s="14">
        <v>0</v>
      </c>
      <c r="H267" s="14">
        <v>1</v>
      </c>
      <c r="I267" s="17">
        <v>2.752</v>
      </c>
      <c r="J267" s="17">
        <v>22.052</v>
      </c>
      <c r="K267" s="18">
        <v>4</v>
      </c>
      <c r="L267" s="18">
        <v>0</v>
      </c>
      <c r="M267" s="18">
        <v>0</v>
      </c>
      <c r="N267" s="18">
        <v>0</v>
      </c>
      <c r="O267" s="18">
        <v>0</v>
      </c>
      <c r="P267" s="18">
        <v>-27.178</v>
      </c>
      <c r="Q267" s="18">
        <v>0</v>
      </c>
      <c r="R267" s="18">
        <v>0</v>
      </c>
    </row>
    <row r="268" ht="16.5" spans="1:18">
      <c r="A268" s="14">
        <v>399934</v>
      </c>
      <c r="B268" s="14" t="s">
        <v>148</v>
      </c>
      <c r="C268" s="14">
        <v>4489.66</v>
      </c>
      <c r="D268" s="14">
        <v>5626.666</v>
      </c>
      <c r="E268" s="14">
        <v>0</v>
      </c>
      <c r="F268" s="14">
        <v>0</v>
      </c>
      <c r="G268" s="14">
        <v>0</v>
      </c>
      <c r="H268" s="14">
        <v>1</v>
      </c>
      <c r="I268" s="17">
        <v>3.246</v>
      </c>
      <c r="J268" s="17">
        <v>22.798</v>
      </c>
      <c r="K268" s="18">
        <v>4</v>
      </c>
      <c r="L268" s="18">
        <v>0</v>
      </c>
      <c r="M268" s="18">
        <v>0</v>
      </c>
      <c r="N268" s="18">
        <v>0</v>
      </c>
      <c r="O268" s="18">
        <v>0</v>
      </c>
      <c r="P268" s="18">
        <v>-54.05</v>
      </c>
      <c r="Q268" s="18">
        <v>0</v>
      </c>
      <c r="R268" s="18">
        <v>0</v>
      </c>
    </row>
    <row r="269" ht="16.5" spans="1:18">
      <c r="A269" s="14">
        <v>399935</v>
      </c>
      <c r="B269" s="14" t="s">
        <v>149</v>
      </c>
      <c r="C269" s="14">
        <v>3116.021</v>
      </c>
      <c r="D269" s="14">
        <v>4324.42</v>
      </c>
      <c r="E269" s="14">
        <v>0</v>
      </c>
      <c r="F269" s="14">
        <v>0</v>
      </c>
      <c r="G269" s="14">
        <v>0</v>
      </c>
      <c r="H269" s="14">
        <v>1</v>
      </c>
      <c r="I269" s="17">
        <v>7.035</v>
      </c>
      <c r="J269" s="17">
        <v>33.013</v>
      </c>
      <c r="K269" s="18">
        <v>4</v>
      </c>
      <c r="L269" s="18">
        <v>1</v>
      </c>
      <c r="M269" s="18">
        <v>0</v>
      </c>
      <c r="N269" s="18">
        <v>0</v>
      </c>
      <c r="O269" s="18">
        <v>0</v>
      </c>
      <c r="P269" s="18">
        <v>-28.194</v>
      </c>
      <c r="Q269" s="18">
        <v>0</v>
      </c>
      <c r="R269" s="18">
        <v>0</v>
      </c>
    </row>
    <row r="270" ht="16.5" spans="1:18">
      <c r="A270" s="14">
        <v>399959</v>
      </c>
      <c r="B270" s="14" t="s">
        <v>345</v>
      </c>
      <c r="C270" s="14">
        <v>1164.81</v>
      </c>
      <c r="D270" s="14">
        <v>1519.43</v>
      </c>
      <c r="E270" s="14">
        <v>0</v>
      </c>
      <c r="F270" s="14">
        <v>0</v>
      </c>
      <c r="G270" s="14">
        <v>0</v>
      </c>
      <c r="H270" s="14">
        <v>1</v>
      </c>
      <c r="I270" s="17">
        <v>0.268</v>
      </c>
      <c r="J270" s="17">
        <v>23.545</v>
      </c>
      <c r="K270" s="18">
        <v>1</v>
      </c>
      <c r="L270" s="18">
        <v>0</v>
      </c>
      <c r="M270" s="18">
        <v>0</v>
      </c>
      <c r="N270" s="18">
        <v>0</v>
      </c>
      <c r="O270" s="18">
        <v>0</v>
      </c>
      <c r="P270" s="18">
        <v>-5.123</v>
      </c>
      <c r="Q270" s="18">
        <v>0</v>
      </c>
      <c r="R270" s="18">
        <v>-1</v>
      </c>
    </row>
    <row r="271" ht="16.5" spans="1:18">
      <c r="A271" s="14">
        <v>399966</v>
      </c>
      <c r="B271" s="14" t="s">
        <v>346</v>
      </c>
      <c r="C271" s="14">
        <v>4199.882</v>
      </c>
      <c r="D271" s="14">
        <v>5869.336</v>
      </c>
      <c r="E271" s="14">
        <v>0</v>
      </c>
      <c r="F271" s="14">
        <v>0</v>
      </c>
      <c r="G271" s="14">
        <v>0</v>
      </c>
      <c r="H271" s="14">
        <v>1</v>
      </c>
      <c r="I271" s="17">
        <v>7.843</v>
      </c>
      <c r="J271" s="17">
        <v>34.056</v>
      </c>
      <c r="K271" s="18">
        <v>4</v>
      </c>
      <c r="L271" s="18">
        <v>0</v>
      </c>
      <c r="M271" s="18">
        <v>0</v>
      </c>
      <c r="N271" s="18">
        <v>0</v>
      </c>
      <c r="O271" s="18">
        <v>0</v>
      </c>
      <c r="P271" s="18">
        <v>-17.367</v>
      </c>
      <c r="Q271" s="18">
        <v>0</v>
      </c>
      <c r="R271" s="18">
        <v>0</v>
      </c>
    </row>
    <row r="272" ht="16.5" spans="1:18">
      <c r="A272" s="14">
        <v>399967</v>
      </c>
      <c r="B272" s="14" t="s">
        <v>347</v>
      </c>
      <c r="C272" s="14">
        <v>8103.166</v>
      </c>
      <c r="D272" s="14">
        <v>10677.116</v>
      </c>
      <c r="E272" s="14">
        <v>0</v>
      </c>
      <c r="F272" s="14">
        <v>0</v>
      </c>
      <c r="G272" s="14">
        <v>0</v>
      </c>
      <c r="H272" s="14">
        <v>1</v>
      </c>
      <c r="I272" s="17">
        <v>3.611</v>
      </c>
      <c r="J272" s="17">
        <v>26.847</v>
      </c>
      <c r="K272" s="18">
        <v>4</v>
      </c>
      <c r="L272" s="18">
        <v>0</v>
      </c>
      <c r="M272" s="18">
        <v>0</v>
      </c>
      <c r="N272" s="18">
        <v>0</v>
      </c>
      <c r="O272" s="18">
        <v>0</v>
      </c>
      <c r="P272" s="18">
        <v>-70.759</v>
      </c>
      <c r="Q272" s="18">
        <v>0</v>
      </c>
      <c r="R272" s="18">
        <v>0</v>
      </c>
    </row>
    <row r="273" ht="16.5" spans="1:18">
      <c r="A273" s="14">
        <v>399970</v>
      </c>
      <c r="B273" s="14" t="s">
        <v>348</v>
      </c>
      <c r="C273" s="14">
        <v>2170.678</v>
      </c>
      <c r="D273" s="14">
        <v>3026.059</v>
      </c>
      <c r="E273" s="14">
        <v>0</v>
      </c>
      <c r="F273" s="14">
        <v>0</v>
      </c>
      <c r="G273" s="14">
        <v>0</v>
      </c>
      <c r="H273" s="14">
        <v>1</v>
      </c>
      <c r="I273" s="17">
        <v>8.541</v>
      </c>
      <c r="J273" s="17">
        <v>34.394</v>
      </c>
      <c r="K273" s="18">
        <v>4</v>
      </c>
      <c r="L273" s="18">
        <v>0</v>
      </c>
      <c r="M273" s="18">
        <v>0</v>
      </c>
      <c r="N273" s="18">
        <v>0</v>
      </c>
      <c r="O273" s="18">
        <v>0</v>
      </c>
      <c r="P273" s="18">
        <v>-93.159</v>
      </c>
      <c r="Q273" s="18">
        <v>0</v>
      </c>
      <c r="R273" s="18">
        <v>0</v>
      </c>
    </row>
    <row r="274" ht="16.5" spans="1:18">
      <c r="A274" s="14">
        <v>399971</v>
      </c>
      <c r="B274" s="14" t="s">
        <v>349</v>
      </c>
      <c r="C274" s="14">
        <v>826.457</v>
      </c>
      <c r="D274" s="14">
        <v>1109.656</v>
      </c>
      <c r="E274" s="14">
        <v>0</v>
      </c>
      <c r="F274" s="14">
        <v>0</v>
      </c>
      <c r="G274" s="14">
        <v>0</v>
      </c>
      <c r="H274" s="14">
        <v>1</v>
      </c>
      <c r="I274" s="17">
        <v>6.617</v>
      </c>
      <c r="J274" s="17">
        <v>30.449</v>
      </c>
      <c r="K274" s="18">
        <v>0</v>
      </c>
      <c r="L274" s="18">
        <v>2</v>
      </c>
      <c r="M274" s="18">
        <v>0</v>
      </c>
      <c r="N274" s="18">
        <v>-1</v>
      </c>
      <c r="O274" s="18">
        <v>0</v>
      </c>
      <c r="P274" s="18">
        <v>-32.352</v>
      </c>
      <c r="Q274" s="18">
        <v>0</v>
      </c>
      <c r="R274" s="18">
        <v>-1</v>
      </c>
    </row>
    <row r="275" ht="16.5" spans="1:18">
      <c r="A275" s="14">
        <v>399973</v>
      </c>
      <c r="B275" s="14" t="s">
        <v>350</v>
      </c>
      <c r="C275" s="14">
        <v>1107.029</v>
      </c>
      <c r="D275" s="14">
        <v>1468.084</v>
      </c>
      <c r="E275" s="14">
        <v>0</v>
      </c>
      <c r="F275" s="14">
        <v>0</v>
      </c>
      <c r="G275" s="14">
        <v>0</v>
      </c>
      <c r="H275" s="14">
        <v>1</v>
      </c>
      <c r="I275" s="17">
        <v>1.169</v>
      </c>
      <c r="J275" s="17">
        <v>25.475</v>
      </c>
      <c r="K275" s="18">
        <v>4</v>
      </c>
      <c r="L275" s="18">
        <v>0</v>
      </c>
      <c r="M275" s="18">
        <v>0</v>
      </c>
      <c r="N275" s="18">
        <v>0</v>
      </c>
      <c r="O275" s="18">
        <v>0</v>
      </c>
      <c r="P275" s="18">
        <v>-38.808</v>
      </c>
      <c r="Q275" s="18">
        <v>0</v>
      </c>
      <c r="R275" s="18">
        <v>0</v>
      </c>
    </row>
    <row r="276" ht="16.5" spans="1:18">
      <c r="A276" s="14">
        <v>399975</v>
      </c>
      <c r="B276" s="14" t="s">
        <v>351</v>
      </c>
      <c r="C276" s="14">
        <v>550.581</v>
      </c>
      <c r="D276" s="14">
        <v>793.324</v>
      </c>
      <c r="E276" s="14">
        <v>0</v>
      </c>
      <c r="F276" s="14">
        <v>0</v>
      </c>
      <c r="G276" s="14">
        <v>0</v>
      </c>
      <c r="H276" s="14">
        <v>1</v>
      </c>
      <c r="I276" s="17">
        <v>8.243</v>
      </c>
      <c r="J276" s="17">
        <v>36.319</v>
      </c>
      <c r="K276" s="18">
        <v>4</v>
      </c>
      <c r="L276" s="18">
        <v>0</v>
      </c>
      <c r="M276" s="18">
        <v>0</v>
      </c>
      <c r="N276" s="18">
        <v>0</v>
      </c>
      <c r="O276" s="18">
        <v>0</v>
      </c>
      <c r="P276" s="18">
        <v>-39.295</v>
      </c>
      <c r="Q276" s="18">
        <v>0</v>
      </c>
      <c r="R276" s="18">
        <v>0</v>
      </c>
    </row>
    <row r="277" ht="16.5" spans="1:18">
      <c r="A277" s="14">
        <v>399976</v>
      </c>
      <c r="B277" s="14" t="s">
        <v>352</v>
      </c>
      <c r="C277" s="14">
        <v>2125.526</v>
      </c>
      <c r="D277" s="14">
        <v>2972.661</v>
      </c>
      <c r="E277" s="14">
        <v>0</v>
      </c>
      <c r="F277" s="14">
        <v>0</v>
      </c>
      <c r="G277" s="14">
        <v>0</v>
      </c>
      <c r="H277" s="14">
        <v>1</v>
      </c>
      <c r="I277" s="17">
        <v>2.722</v>
      </c>
      <c r="J277" s="17">
        <v>30.444</v>
      </c>
      <c r="K277" s="18">
        <v>4</v>
      </c>
      <c r="L277" s="18">
        <v>0</v>
      </c>
      <c r="M277" s="18">
        <v>0</v>
      </c>
      <c r="N277" s="18">
        <v>0</v>
      </c>
      <c r="O277" s="18">
        <v>0</v>
      </c>
      <c r="P277" s="18">
        <v>-19.207</v>
      </c>
      <c r="Q277" s="18">
        <v>0</v>
      </c>
      <c r="R277" s="18">
        <v>0</v>
      </c>
    </row>
    <row r="278" ht="16.5" spans="1:18">
      <c r="A278" s="14">
        <v>399982</v>
      </c>
      <c r="B278" s="14" t="s">
        <v>156</v>
      </c>
      <c r="C278" s="14">
        <v>5431.167</v>
      </c>
      <c r="D278" s="14">
        <v>7176.786</v>
      </c>
      <c r="E278" s="14">
        <v>0</v>
      </c>
      <c r="F278" s="14">
        <v>0</v>
      </c>
      <c r="G278" s="14">
        <v>0</v>
      </c>
      <c r="H278" s="14">
        <v>1</v>
      </c>
      <c r="I278" s="17">
        <v>1.885</v>
      </c>
      <c r="J278" s="17">
        <v>25.75</v>
      </c>
      <c r="K278" s="18">
        <v>4</v>
      </c>
      <c r="L278" s="18">
        <v>0</v>
      </c>
      <c r="M278" s="18">
        <v>0</v>
      </c>
      <c r="N278" s="18">
        <v>0</v>
      </c>
      <c r="O278" s="18">
        <v>0</v>
      </c>
      <c r="P278" s="18">
        <v>-28.992</v>
      </c>
      <c r="Q278" s="18">
        <v>0</v>
      </c>
      <c r="R278" s="18">
        <v>0</v>
      </c>
    </row>
    <row r="279" ht="16.5" spans="1:18">
      <c r="A279" s="14">
        <v>399992</v>
      </c>
      <c r="B279" s="14" t="s">
        <v>353</v>
      </c>
      <c r="C279" s="14">
        <v>1224.538</v>
      </c>
      <c r="D279" s="14">
        <v>1674.349</v>
      </c>
      <c r="E279" s="14">
        <v>0</v>
      </c>
      <c r="F279" s="14">
        <v>0</v>
      </c>
      <c r="G279" s="14">
        <v>0</v>
      </c>
      <c r="H279" s="14">
        <v>1</v>
      </c>
      <c r="I279" s="17">
        <v>9.878</v>
      </c>
      <c r="J279" s="17">
        <v>34.089</v>
      </c>
      <c r="K279" s="18">
        <v>4</v>
      </c>
      <c r="L279" s="18">
        <v>0</v>
      </c>
      <c r="M279" s="18">
        <v>0</v>
      </c>
      <c r="N279" s="18">
        <v>0</v>
      </c>
      <c r="O279" s="18">
        <v>0</v>
      </c>
      <c r="P279" s="18">
        <v>-7.837</v>
      </c>
      <c r="Q279" s="18">
        <v>0</v>
      </c>
      <c r="R279" s="18">
        <v>0</v>
      </c>
    </row>
    <row r="280" ht="16.5" spans="1:18">
      <c r="A280" s="14">
        <v>399994</v>
      </c>
      <c r="B280" s="14" t="s">
        <v>354</v>
      </c>
      <c r="C280" s="14">
        <v>1027.998</v>
      </c>
      <c r="D280" s="14">
        <v>1461.753</v>
      </c>
      <c r="E280" s="14">
        <v>0</v>
      </c>
      <c r="F280" s="14">
        <v>0</v>
      </c>
      <c r="G280" s="14">
        <v>0</v>
      </c>
      <c r="H280" s="14">
        <v>1</v>
      </c>
      <c r="I280" s="17">
        <v>13.179</v>
      </c>
      <c r="J280" s="17">
        <v>38.942</v>
      </c>
      <c r="K280" s="18">
        <v>4</v>
      </c>
      <c r="L280" s="18">
        <v>0</v>
      </c>
      <c r="M280" s="18">
        <v>0</v>
      </c>
      <c r="N280" s="18">
        <v>0</v>
      </c>
      <c r="O280" s="18">
        <v>0</v>
      </c>
      <c r="P280" s="18">
        <v>-29.844</v>
      </c>
      <c r="Q280" s="18">
        <v>0</v>
      </c>
      <c r="R280" s="18">
        <v>0</v>
      </c>
    </row>
    <row r="281" ht="16.5" spans="1:18">
      <c r="A281" s="14">
        <v>399995</v>
      </c>
      <c r="B281" s="14" t="s">
        <v>355</v>
      </c>
      <c r="C281" s="14">
        <v>2956.663</v>
      </c>
      <c r="D281" s="14">
        <v>3906.975</v>
      </c>
      <c r="E281" s="14">
        <v>0</v>
      </c>
      <c r="F281" s="14">
        <v>0</v>
      </c>
      <c r="G281" s="14">
        <v>0</v>
      </c>
      <c r="H281" s="14">
        <v>1</v>
      </c>
      <c r="I281" s="17">
        <v>0.706</v>
      </c>
      <c r="J281" s="17">
        <v>24.858</v>
      </c>
      <c r="K281" s="18">
        <v>4</v>
      </c>
      <c r="L281" s="18">
        <v>0</v>
      </c>
      <c r="M281" s="18">
        <v>0</v>
      </c>
      <c r="N281" s="18">
        <v>0</v>
      </c>
      <c r="O281" s="18">
        <v>0</v>
      </c>
      <c r="P281" s="18">
        <v>-52.057</v>
      </c>
      <c r="Q281" s="18">
        <v>0</v>
      </c>
      <c r="R281" s="18">
        <v>0</v>
      </c>
    </row>
    <row r="282" ht="16.5" spans="1:18">
      <c r="A282" s="14">
        <v>399996</v>
      </c>
      <c r="B282" s="14" t="s">
        <v>356</v>
      </c>
      <c r="C282" s="14">
        <v>2137.146</v>
      </c>
      <c r="D282" s="14">
        <v>2908.839</v>
      </c>
      <c r="E282" s="14">
        <v>0</v>
      </c>
      <c r="F282" s="14">
        <v>0</v>
      </c>
      <c r="G282" s="14">
        <v>0</v>
      </c>
      <c r="H282" s="14">
        <v>1</v>
      </c>
      <c r="I282" s="17">
        <v>9.254</v>
      </c>
      <c r="J282" s="17">
        <v>33.328</v>
      </c>
      <c r="K282" s="18">
        <v>4</v>
      </c>
      <c r="L282" s="18">
        <v>0</v>
      </c>
      <c r="M282" s="18">
        <v>0</v>
      </c>
      <c r="N282" s="18">
        <v>0</v>
      </c>
      <c r="O282" s="18">
        <v>0</v>
      </c>
      <c r="P282" s="18">
        <v>-34.955</v>
      </c>
      <c r="Q282" s="18">
        <v>0</v>
      </c>
      <c r="R282" s="18">
        <v>0</v>
      </c>
    </row>
    <row r="283" ht="16.5" spans="1:18">
      <c r="A283" s="14">
        <v>980017</v>
      </c>
      <c r="B283" s="14" t="s">
        <v>357</v>
      </c>
      <c r="C283" s="14">
        <v>5521.1</v>
      </c>
      <c r="D283" s="14">
        <v>8298.112</v>
      </c>
      <c r="E283" s="14">
        <v>0</v>
      </c>
      <c r="F283" s="14">
        <v>0</v>
      </c>
      <c r="G283" s="14">
        <v>0</v>
      </c>
      <c r="H283" s="14">
        <v>1</v>
      </c>
      <c r="I283" s="17">
        <v>7.185</v>
      </c>
      <c r="J283" s="17">
        <v>38.246</v>
      </c>
      <c r="K283" s="18">
        <v>4</v>
      </c>
      <c r="L283" s="18">
        <v>0</v>
      </c>
      <c r="M283" s="18">
        <v>0</v>
      </c>
      <c r="N283" s="18">
        <v>0</v>
      </c>
      <c r="O283" s="18">
        <v>0</v>
      </c>
      <c r="P283" s="18">
        <v>-28.864</v>
      </c>
      <c r="Q283" s="18">
        <v>0</v>
      </c>
      <c r="R283" s="18">
        <v>0</v>
      </c>
    </row>
    <row r="284" ht="16.5" spans="1:18">
      <c r="A284" s="14">
        <v>980023</v>
      </c>
      <c r="B284" s="14" t="s">
        <v>358</v>
      </c>
      <c r="C284" s="14">
        <v>1443.924</v>
      </c>
      <c r="D284" s="14">
        <v>1936.149</v>
      </c>
      <c r="E284" s="14">
        <v>0</v>
      </c>
      <c r="F284" s="14">
        <v>0</v>
      </c>
      <c r="G284" s="14">
        <v>0</v>
      </c>
      <c r="H284" s="14">
        <v>1</v>
      </c>
      <c r="I284" s="17">
        <v>6.774</v>
      </c>
      <c r="J284" s="17">
        <v>30.475</v>
      </c>
      <c r="K284" s="18">
        <v>4</v>
      </c>
      <c r="L284" s="18">
        <v>0</v>
      </c>
      <c r="M284" s="18">
        <v>0</v>
      </c>
      <c r="N284" s="18">
        <v>0</v>
      </c>
      <c r="O284" s="18">
        <v>0</v>
      </c>
      <c r="P284" s="18">
        <v>-25.471</v>
      </c>
      <c r="Q284" s="18">
        <v>0</v>
      </c>
      <c r="R284" s="18">
        <v>0</v>
      </c>
    </row>
    <row r="285" ht="16.5" spans="1:18">
      <c r="A285" s="14">
        <v>980030</v>
      </c>
      <c r="B285" s="14" t="s">
        <v>359</v>
      </c>
      <c r="C285" s="14">
        <v>3898.82</v>
      </c>
      <c r="D285" s="14">
        <v>5242.718</v>
      </c>
      <c r="E285" s="14">
        <v>0</v>
      </c>
      <c r="F285" s="14">
        <v>0</v>
      </c>
      <c r="G285" s="14">
        <v>0</v>
      </c>
      <c r="H285" s="14">
        <v>1</v>
      </c>
      <c r="I285" s="17">
        <v>1.504</v>
      </c>
      <c r="J285" s="17">
        <v>26.752</v>
      </c>
      <c r="K285" s="18">
        <v>4</v>
      </c>
      <c r="L285" s="18">
        <v>0</v>
      </c>
      <c r="M285" s="18">
        <v>0</v>
      </c>
      <c r="N285" s="18">
        <v>0</v>
      </c>
      <c r="O285" s="18">
        <v>0</v>
      </c>
      <c r="P285" s="18">
        <v>-17.187</v>
      </c>
      <c r="Q285" s="18">
        <v>0</v>
      </c>
      <c r="R285" s="18">
        <v>0</v>
      </c>
    </row>
    <row r="286" ht="16.5" spans="1:18">
      <c r="A286" s="14">
        <v>980032</v>
      </c>
      <c r="B286" s="14" t="s">
        <v>360</v>
      </c>
      <c r="C286" s="14">
        <v>7188.104</v>
      </c>
      <c r="D286" s="14">
        <v>9993.879</v>
      </c>
      <c r="E286" s="14">
        <v>0</v>
      </c>
      <c r="F286" s="14">
        <v>0</v>
      </c>
      <c r="G286" s="14">
        <v>0</v>
      </c>
      <c r="H286" s="14">
        <v>1</v>
      </c>
      <c r="I286" s="17">
        <v>3.468</v>
      </c>
      <c r="J286" s="17">
        <v>30.569</v>
      </c>
      <c r="K286" s="18">
        <v>4</v>
      </c>
      <c r="L286" s="18">
        <v>0</v>
      </c>
      <c r="M286" s="18">
        <v>0</v>
      </c>
      <c r="N286" s="18">
        <v>0</v>
      </c>
      <c r="O286" s="18">
        <v>0</v>
      </c>
      <c r="P286" s="18">
        <v>-34.11</v>
      </c>
      <c r="Q286" s="18">
        <v>0</v>
      </c>
      <c r="R286" s="18">
        <v>0</v>
      </c>
    </row>
    <row r="287" ht="16.5" spans="1:18">
      <c r="A287" s="14">
        <v>980068</v>
      </c>
      <c r="B287" s="14" t="s">
        <v>361</v>
      </c>
      <c r="C287" s="14">
        <v>2074.191</v>
      </c>
      <c r="D287" s="14">
        <v>2687.903</v>
      </c>
      <c r="E287" s="14">
        <v>0</v>
      </c>
      <c r="F287" s="14">
        <v>0</v>
      </c>
      <c r="G287" s="14">
        <v>0</v>
      </c>
      <c r="H287" s="14">
        <v>1</v>
      </c>
      <c r="I287" s="17">
        <v>0.603</v>
      </c>
      <c r="J287" s="17">
        <v>23.297</v>
      </c>
      <c r="K287" s="18">
        <v>4</v>
      </c>
      <c r="L287" s="18">
        <v>0</v>
      </c>
      <c r="M287" s="18">
        <v>0</v>
      </c>
      <c r="N287" s="18">
        <v>0</v>
      </c>
      <c r="O287" s="18">
        <v>0</v>
      </c>
      <c r="P287" s="18">
        <v>-20.324</v>
      </c>
      <c r="Q287" s="18">
        <v>0</v>
      </c>
      <c r="R287" s="18">
        <v>0</v>
      </c>
    </row>
    <row r="288" ht="16.5" spans="1:18">
      <c r="A288" s="14">
        <v>988006</v>
      </c>
      <c r="B288" s="14" t="s">
        <v>362</v>
      </c>
      <c r="C288" s="14">
        <v>1452.183</v>
      </c>
      <c r="D288" s="14">
        <v>2112.102</v>
      </c>
      <c r="E288" s="14">
        <v>0</v>
      </c>
      <c r="F288" s="14">
        <v>0</v>
      </c>
      <c r="G288" s="14">
        <v>0</v>
      </c>
      <c r="H288" s="14">
        <v>1</v>
      </c>
      <c r="I288" s="17">
        <v>0.182</v>
      </c>
      <c r="J288" s="17">
        <v>31.37</v>
      </c>
      <c r="K288" s="18">
        <v>4</v>
      </c>
      <c r="L288" s="18">
        <v>0</v>
      </c>
      <c r="M288" s="18">
        <v>0</v>
      </c>
      <c r="N288" s="18">
        <v>0</v>
      </c>
      <c r="O288" s="18">
        <v>0</v>
      </c>
      <c r="P288" s="18">
        <v>-39.108</v>
      </c>
      <c r="Q288" s="18">
        <v>0</v>
      </c>
      <c r="R288" s="18">
        <v>0</v>
      </c>
    </row>
    <row r="289" ht="16.5" spans="1:18">
      <c r="A289" s="14">
        <v>988007</v>
      </c>
      <c r="B289" s="14" t="s">
        <v>363</v>
      </c>
      <c r="C289" s="14">
        <v>1449.86</v>
      </c>
      <c r="D289" s="14">
        <v>2113.471</v>
      </c>
      <c r="E289" s="14">
        <v>0</v>
      </c>
      <c r="F289" s="14">
        <v>0</v>
      </c>
      <c r="G289" s="14">
        <v>0</v>
      </c>
      <c r="H289" s="14">
        <v>1</v>
      </c>
      <c r="I289" s="17">
        <v>0.156</v>
      </c>
      <c r="J289" s="17">
        <v>31.506</v>
      </c>
      <c r="K289" s="18">
        <v>3</v>
      </c>
      <c r="L289" s="18">
        <v>0</v>
      </c>
      <c r="M289" s="18">
        <v>0</v>
      </c>
      <c r="N289" s="18">
        <v>0</v>
      </c>
      <c r="O289" s="18">
        <v>0</v>
      </c>
      <c r="P289" s="18">
        <v>-33.988</v>
      </c>
      <c r="Q289" s="18">
        <v>0</v>
      </c>
      <c r="R289" s="18">
        <v>0</v>
      </c>
    </row>
    <row r="290" ht="16.5" spans="1:18">
      <c r="A290" s="14">
        <v>988106</v>
      </c>
      <c r="B290" s="14" t="s">
        <v>364</v>
      </c>
      <c r="C290" s="14">
        <v>1585.499</v>
      </c>
      <c r="D290" s="14">
        <v>2307.059</v>
      </c>
      <c r="E290" s="14">
        <v>0</v>
      </c>
      <c r="F290" s="14">
        <v>0</v>
      </c>
      <c r="G290" s="14">
        <v>0</v>
      </c>
      <c r="H290" s="14">
        <v>1</v>
      </c>
      <c r="I290" s="17">
        <v>0.309</v>
      </c>
      <c r="J290" s="17">
        <v>31.489</v>
      </c>
      <c r="K290" s="18">
        <v>3</v>
      </c>
      <c r="L290" s="18">
        <v>0</v>
      </c>
      <c r="M290" s="18">
        <v>0</v>
      </c>
      <c r="N290" s="18">
        <v>0</v>
      </c>
      <c r="O290" s="18">
        <v>0</v>
      </c>
      <c r="P290" s="18">
        <v>-10.832</v>
      </c>
      <c r="Q290" s="18">
        <v>0</v>
      </c>
      <c r="R290" s="18">
        <v>0</v>
      </c>
    </row>
    <row r="291" ht="16.5" spans="1:18">
      <c r="A291" s="14">
        <v>988107</v>
      </c>
      <c r="B291" s="14" t="s">
        <v>365</v>
      </c>
      <c r="C291" s="14">
        <v>1582.957</v>
      </c>
      <c r="D291" s="14">
        <v>2308.554</v>
      </c>
      <c r="E291" s="14">
        <v>0</v>
      </c>
      <c r="F291" s="14">
        <v>0</v>
      </c>
      <c r="G291" s="14">
        <v>0</v>
      </c>
      <c r="H291" s="14">
        <v>1</v>
      </c>
      <c r="I291" s="17">
        <v>0.283</v>
      </c>
      <c r="J291" s="17">
        <v>31.625</v>
      </c>
      <c r="K291" s="18">
        <v>4</v>
      </c>
      <c r="L291" s="18">
        <v>0</v>
      </c>
      <c r="M291" s="18">
        <v>0</v>
      </c>
      <c r="N291" s="18">
        <v>0</v>
      </c>
      <c r="O291" s="18">
        <v>0</v>
      </c>
      <c r="P291" s="18">
        <v>-23.689</v>
      </c>
      <c r="Q291" s="18">
        <v>0</v>
      </c>
      <c r="R291" s="18">
        <v>0</v>
      </c>
    </row>
    <row r="292" ht="16.5" spans="1:18">
      <c r="A292" s="19">
        <v>917</v>
      </c>
      <c r="B292" s="19" t="s">
        <v>366</v>
      </c>
      <c r="C292" s="19">
        <v>2581.635</v>
      </c>
      <c r="D292" s="19">
        <v>3044.327</v>
      </c>
      <c r="E292" s="19">
        <v>0</v>
      </c>
      <c r="F292" s="19">
        <v>0</v>
      </c>
      <c r="G292" s="19">
        <v>1</v>
      </c>
      <c r="H292" s="17">
        <v>0</v>
      </c>
      <c r="I292" s="17">
        <v>0</v>
      </c>
      <c r="J292" s="17">
        <v>0</v>
      </c>
      <c r="K292" s="18">
        <v>4</v>
      </c>
      <c r="L292" s="18">
        <v>0</v>
      </c>
      <c r="M292" s="18">
        <v>0</v>
      </c>
      <c r="N292" s="18">
        <v>0</v>
      </c>
      <c r="O292" s="18">
        <v>0</v>
      </c>
      <c r="P292" s="18">
        <v>-13.802</v>
      </c>
      <c r="Q292" s="18">
        <v>0</v>
      </c>
      <c r="R292" s="18">
        <v>0</v>
      </c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9" t="s">
        <v>367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1" t="s">
        <v>74</v>
      </c>
      <c r="L2" s="11" t="s">
        <v>75</v>
      </c>
      <c r="M2" s="11" t="s">
        <v>76</v>
      </c>
      <c r="N2" s="11" t="s">
        <v>77</v>
      </c>
      <c r="O2" s="11" t="s">
        <v>78</v>
      </c>
      <c r="P2" s="11" t="s">
        <v>79</v>
      </c>
      <c r="Q2" s="11" t="s">
        <v>80</v>
      </c>
      <c r="R2" s="11" t="s">
        <v>81</v>
      </c>
    </row>
    <row r="3" ht="20.25" spans="1:18">
      <c r="A3" s="5" t="s">
        <v>368</v>
      </c>
      <c r="B3" s="5" t="s">
        <v>369</v>
      </c>
      <c r="C3" s="5">
        <v>3465.615</v>
      </c>
      <c r="D3" s="5">
        <v>4557.432</v>
      </c>
      <c r="E3" s="5">
        <v>0</v>
      </c>
      <c r="F3" s="5">
        <v>0</v>
      </c>
      <c r="G3" s="5">
        <v>0</v>
      </c>
      <c r="H3" s="5">
        <v>1</v>
      </c>
      <c r="I3" s="7">
        <v>12.793</v>
      </c>
      <c r="J3" s="7">
        <v>33.685</v>
      </c>
      <c r="K3" s="12">
        <v>4</v>
      </c>
      <c r="L3" s="12">
        <v>1</v>
      </c>
      <c r="M3" s="12">
        <v>0</v>
      </c>
      <c r="N3" s="12">
        <v>0</v>
      </c>
      <c r="O3" s="12">
        <v>0</v>
      </c>
      <c r="P3" s="12">
        <v>-13.045</v>
      </c>
      <c r="Q3" s="12">
        <v>0</v>
      </c>
      <c r="R3" s="12">
        <v>0</v>
      </c>
    </row>
    <row r="4" ht="20.25" spans="1:18">
      <c r="A4" s="5" t="s">
        <v>370</v>
      </c>
      <c r="B4" s="5" t="s">
        <v>371</v>
      </c>
      <c r="C4" s="5">
        <v>7351.918</v>
      </c>
      <c r="D4" s="5">
        <v>8942.802</v>
      </c>
      <c r="E4" s="5">
        <v>0</v>
      </c>
      <c r="F4" s="5">
        <v>0</v>
      </c>
      <c r="G4" s="5">
        <v>0</v>
      </c>
      <c r="H4" s="5">
        <v>1</v>
      </c>
      <c r="I4" s="7">
        <v>11.352</v>
      </c>
      <c r="J4" s="7">
        <v>27.122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-22.194</v>
      </c>
      <c r="Q4" s="12">
        <v>0</v>
      </c>
      <c r="R4" s="12">
        <v>0</v>
      </c>
    </row>
    <row r="5" ht="20.25" spans="1:18">
      <c r="A5" s="5" t="s">
        <v>372</v>
      </c>
      <c r="B5" s="5" t="s">
        <v>373</v>
      </c>
      <c r="C5" s="5">
        <v>6491.463</v>
      </c>
      <c r="D5" s="5">
        <v>7254.854</v>
      </c>
      <c r="E5" s="5">
        <v>0</v>
      </c>
      <c r="F5" s="5">
        <v>0</v>
      </c>
      <c r="G5" s="5">
        <v>0</v>
      </c>
      <c r="H5" s="5">
        <v>1</v>
      </c>
      <c r="I5" s="7">
        <v>6.822</v>
      </c>
      <c r="J5" s="7">
        <v>16.626</v>
      </c>
      <c r="K5" s="12">
        <v>4</v>
      </c>
      <c r="L5" s="12">
        <v>0</v>
      </c>
      <c r="M5" s="12">
        <v>0</v>
      </c>
      <c r="N5" s="12">
        <v>1</v>
      </c>
      <c r="O5" s="12">
        <v>0</v>
      </c>
      <c r="P5" s="12">
        <v>-19.053</v>
      </c>
      <c r="Q5" s="12">
        <v>0</v>
      </c>
      <c r="R5" s="12">
        <v>0</v>
      </c>
    </row>
    <row r="6" ht="20.25" spans="1:18">
      <c r="A6" s="5" t="s">
        <v>374</v>
      </c>
      <c r="B6" s="5" t="s">
        <v>375</v>
      </c>
      <c r="C6" s="5">
        <v>4844.364</v>
      </c>
      <c r="D6" s="5">
        <v>5653.836</v>
      </c>
      <c r="E6" s="5">
        <v>0</v>
      </c>
      <c r="F6" s="5">
        <v>0</v>
      </c>
      <c r="G6" s="5">
        <v>0</v>
      </c>
      <c r="H6" s="5">
        <v>1</v>
      </c>
      <c r="I6" s="7">
        <v>4.172</v>
      </c>
      <c r="J6" s="7">
        <v>17.892</v>
      </c>
      <c r="K6" s="12">
        <v>3</v>
      </c>
      <c r="L6" s="12">
        <v>0</v>
      </c>
      <c r="M6" s="12">
        <v>-1</v>
      </c>
      <c r="N6" s="12">
        <v>1</v>
      </c>
      <c r="O6" s="12">
        <v>0</v>
      </c>
      <c r="P6" s="12">
        <v>-8.075</v>
      </c>
      <c r="Q6" s="12">
        <v>0</v>
      </c>
      <c r="R6" s="12">
        <v>0</v>
      </c>
    </row>
    <row r="7" ht="20.25" spans="1:18">
      <c r="A7" s="5" t="s">
        <v>376</v>
      </c>
      <c r="B7" s="5" t="s">
        <v>377</v>
      </c>
      <c r="C7" s="5">
        <v>4374.626</v>
      </c>
      <c r="D7" s="5">
        <v>5794.315</v>
      </c>
      <c r="E7" s="5">
        <v>0</v>
      </c>
      <c r="F7" s="5">
        <v>0</v>
      </c>
      <c r="G7" s="5">
        <v>0</v>
      </c>
      <c r="H7" s="5">
        <v>1</v>
      </c>
      <c r="I7" s="7">
        <v>2.011</v>
      </c>
      <c r="J7" s="7">
        <v>26.019</v>
      </c>
      <c r="K7" s="12">
        <v>4</v>
      </c>
      <c r="L7" s="12">
        <v>1</v>
      </c>
      <c r="M7" s="12">
        <v>0</v>
      </c>
      <c r="N7" s="12">
        <v>0</v>
      </c>
      <c r="O7" s="12">
        <v>0</v>
      </c>
      <c r="P7" s="12">
        <v>-38.416</v>
      </c>
      <c r="Q7" s="12">
        <v>0</v>
      </c>
      <c r="R7" s="12">
        <v>0</v>
      </c>
    </row>
    <row r="8" ht="20.25" spans="1:18">
      <c r="A8" s="5" t="s">
        <v>378</v>
      </c>
      <c r="B8" s="5" t="s">
        <v>379</v>
      </c>
      <c r="C8" s="5">
        <v>4285.149</v>
      </c>
      <c r="D8" s="5">
        <v>5685.539</v>
      </c>
      <c r="E8" s="5">
        <v>0</v>
      </c>
      <c r="F8" s="5">
        <v>0</v>
      </c>
      <c r="G8" s="5">
        <v>0</v>
      </c>
      <c r="H8" s="5">
        <v>1</v>
      </c>
      <c r="I8" s="7">
        <v>6.84</v>
      </c>
      <c r="J8" s="7">
        <v>29.786</v>
      </c>
      <c r="K8" s="12">
        <v>4</v>
      </c>
      <c r="L8" s="12">
        <v>1</v>
      </c>
      <c r="M8" s="12">
        <v>0</v>
      </c>
      <c r="N8" s="12">
        <v>0</v>
      </c>
      <c r="O8" s="12">
        <v>0</v>
      </c>
      <c r="P8" s="12">
        <v>-46.412</v>
      </c>
      <c r="Q8" s="12">
        <v>0</v>
      </c>
      <c r="R8" s="12">
        <v>0</v>
      </c>
    </row>
    <row r="9" ht="20.25" spans="1:18">
      <c r="A9" s="5" t="s">
        <v>380</v>
      </c>
      <c r="B9" s="5" t="s">
        <v>381</v>
      </c>
      <c r="C9" s="5">
        <v>101.882</v>
      </c>
      <c r="D9" s="5">
        <v>102.493</v>
      </c>
      <c r="E9" s="5">
        <v>0</v>
      </c>
      <c r="F9" s="5">
        <v>0</v>
      </c>
      <c r="G9" s="5">
        <v>0</v>
      </c>
      <c r="H9" s="5">
        <v>1</v>
      </c>
      <c r="I9" s="7">
        <v>0.145</v>
      </c>
      <c r="J9" s="7">
        <v>0.74</v>
      </c>
      <c r="K9" s="12">
        <v>4</v>
      </c>
      <c r="L9" s="12">
        <v>0</v>
      </c>
      <c r="M9" s="12">
        <v>0</v>
      </c>
      <c r="N9" s="12">
        <v>0</v>
      </c>
      <c r="O9" s="12">
        <v>0</v>
      </c>
      <c r="P9" s="12">
        <v>-0.002</v>
      </c>
      <c r="Q9" s="12">
        <v>0</v>
      </c>
      <c r="R9" s="12">
        <v>0</v>
      </c>
    </row>
    <row r="10" ht="20.25" spans="1:18">
      <c r="A10" s="6" t="s">
        <v>382</v>
      </c>
      <c r="B10" s="6" t="s">
        <v>383</v>
      </c>
      <c r="C10" s="6">
        <v>13642.463</v>
      </c>
      <c r="D10" s="6">
        <v>16229.847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-10.459</v>
      </c>
      <c r="Q10" s="12">
        <v>0</v>
      </c>
      <c r="R10" s="12">
        <v>0</v>
      </c>
    </row>
    <row r="11" ht="20.25" spans="1:18">
      <c r="A11" s="6" t="s">
        <v>384</v>
      </c>
      <c r="B11" s="6" t="s">
        <v>385</v>
      </c>
      <c r="C11" s="6">
        <v>13356.033</v>
      </c>
      <c r="D11" s="6">
        <v>14560.008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0.035</v>
      </c>
      <c r="Q11" s="12">
        <v>0</v>
      </c>
      <c r="R11" s="12">
        <v>0</v>
      </c>
    </row>
    <row r="12" ht="20.25" spans="1:18">
      <c r="A12" s="6" t="s">
        <v>386</v>
      </c>
      <c r="B12" s="6" t="s">
        <v>387</v>
      </c>
      <c r="C12" s="6">
        <v>4034.782</v>
      </c>
      <c r="D12" s="6">
        <v>4433.487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-7.755</v>
      </c>
      <c r="Q12" s="12">
        <v>0</v>
      </c>
      <c r="R12" s="12">
        <v>0</v>
      </c>
    </row>
    <row r="13" ht="20.25" spans="1:18">
      <c r="A13" s="6" t="s">
        <v>388</v>
      </c>
      <c r="B13" s="6" t="s">
        <v>389</v>
      </c>
      <c r="C13" s="6">
        <v>4454.106</v>
      </c>
      <c r="D13" s="6">
        <v>5051.99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-8.174</v>
      </c>
      <c r="Q13" s="12">
        <v>0</v>
      </c>
      <c r="R13" s="12">
        <v>0</v>
      </c>
    </row>
    <row r="14" ht="20.25" spans="1:18">
      <c r="A14" s="6" t="s">
        <v>390</v>
      </c>
      <c r="B14" s="6" t="s">
        <v>391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392</v>
      </c>
      <c r="B15" s="6" t="s">
        <v>393</v>
      </c>
      <c r="C15" s="6">
        <v>7959.441</v>
      </c>
      <c r="D15" s="6">
        <v>8717.967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-28.693</v>
      </c>
      <c r="Q15" s="12">
        <v>0</v>
      </c>
      <c r="R15" s="12">
        <v>0</v>
      </c>
    </row>
    <row r="16" ht="20.25" spans="1:18">
      <c r="A16" s="6" t="s">
        <v>394</v>
      </c>
      <c r="B16" s="6" t="s">
        <v>395</v>
      </c>
      <c r="C16" s="6">
        <v>6752.982</v>
      </c>
      <c r="D16" s="6">
        <v>8501.301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-11.514</v>
      </c>
      <c r="Q16" s="12">
        <v>0</v>
      </c>
      <c r="R16" s="12">
        <v>0</v>
      </c>
    </row>
    <row r="17" ht="20.25" spans="1:18">
      <c r="A17" s="6" t="s">
        <v>396</v>
      </c>
      <c r="B17" s="6" t="s">
        <v>397</v>
      </c>
      <c r="C17" s="6">
        <v>2544.073</v>
      </c>
      <c r="D17" s="6">
        <v>3003.527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1</v>
      </c>
      <c r="O17" s="12">
        <v>0</v>
      </c>
      <c r="P17" s="12">
        <v>3.728</v>
      </c>
      <c r="Q17" s="12">
        <v>0</v>
      </c>
      <c r="R17" s="12">
        <v>0</v>
      </c>
    </row>
    <row r="18" ht="20.25" spans="1:18">
      <c r="A18" s="6" t="s">
        <v>398</v>
      </c>
      <c r="B18" s="6" t="s">
        <v>399</v>
      </c>
      <c r="C18" s="6">
        <v>967.581</v>
      </c>
      <c r="D18" s="6">
        <v>1188.864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4</v>
      </c>
      <c r="L18" s="12">
        <v>0</v>
      </c>
      <c r="M18" s="12">
        <v>0</v>
      </c>
      <c r="N18" s="12">
        <v>0</v>
      </c>
      <c r="O18" s="12">
        <v>0</v>
      </c>
      <c r="P18" s="12">
        <v>3.163</v>
      </c>
      <c r="Q18" s="12">
        <v>0</v>
      </c>
      <c r="R18" s="12">
        <v>1</v>
      </c>
    </row>
    <row r="19" ht="20.25" spans="1:18">
      <c r="A19" s="7" t="s">
        <v>400</v>
      </c>
      <c r="B19" s="7" t="s">
        <v>401</v>
      </c>
      <c r="C19" s="7">
        <v>6871.528</v>
      </c>
      <c r="D19" s="7">
        <v>8389.181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10.293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12.026</v>
      </c>
      <c r="Q19" s="12">
        <v>0</v>
      </c>
      <c r="R19" s="12">
        <v>0</v>
      </c>
    </row>
    <row r="20" ht="20.25" spans="1:18">
      <c r="A20" s="7" t="s">
        <v>402</v>
      </c>
      <c r="B20" s="7" t="s">
        <v>403</v>
      </c>
      <c r="C20" s="7">
        <v>18920.465</v>
      </c>
      <c r="D20" s="7">
        <v>21089.172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7.75</v>
      </c>
      <c r="K20" s="12">
        <v>2</v>
      </c>
      <c r="L20" s="12">
        <v>0</v>
      </c>
      <c r="M20" s="12">
        <v>0</v>
      </c>
      <c r="N20" s="12">
        <v>0</v>
      </c>
      <c r="O20" s="12">
        <v>0</v>
      </c>
      <c r="P20" s="12">
        <v>-64.974</v>
      </c>
      <c r="Q20" s="12">
        <v>0</v>
      </c>
      <c r="R20" s="12">
        <v>0</v>
      </c>
    </row>
    <row r="21" ht="20.25" spans="1:18">
      <c r="A21" s="7" t="s">
        <v>404</v>
      </c>
      <c r="B21" s="7" t="s">
        <v>405</v>
      </c>
      <c r="C21" s="7">
        <v>550.904</v>
      </c>
      <c r="D21" s="7">
        <v>610.893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7.597</v>
      </c>
      <c r="K21" s="12">
        <v>2</v>
      </c>
      <c r="L21" s="12">
        <v>1</v>
      </c>
      <c r="M21" s="12">
        <v>1</v>
      </c>
      <c r="N21" s="12">
        <v>-1</v>
      </c>
      <c r="O21" s="12">
        <v>0</v>
      </c>
      <c r="P21" s="12">
        <v>0.214</v>
      </c>
      <c r="Q21" s="12">
        <v>-1</v>
      </c>
      <c r="R21" s="12">
        <v>0</v>
      </c>
    </row>
    <row r="22" ht="20.25" spans="1:18">
      <c r="A22" s="7" t="s">
        <v>406</v>
      </c>
      <c r="B22" s="7" t="s">
        <v>407</v>
      </c>
      <c r="C22" s="7">
        <v>2959.44</v>
      </c>
      <c r="D22" s="7">
        <v>3436.42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9.442</v>
      </c>
      <c r="K22" s="12">
        <v>0</v>
      </c>
      <c r="L22" s="12">
        <v>2</v>
      </c>
      <c r="M22" s="12">
        <v>0</v>
      </c>
      <c r="N22" s="12">
        <v>-1</v>
      </c>
      <c r="O22" s="12">
        <v>0</v>
      </c>
      <c r="P22" s="12">
        <v>-10.188</v>
      </c>
      <c r="Q22" s="12">
        <v>0</v>
      </c>
      <c r="R22" s="12">
        <v>0</v>
      </c>
    </row>
    <row r="23" ht="20.25" spans="1:18">
      <c r="A23" s="7" t="s">
        <v>408</v>
      </c>
      <c r="B23" s="7" t="s">
        <v>409</v>
      </c>
      <c r="C23" s="7">
        <v>70871.266</v>
      </c>
      <c r="D23" s="7">
        <v>80323.711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4.072</v>
      </c>
      <c r="K23" s="12">
        <v>2</v>
      </c>
      <c r="L23" s="12">
        <v>1</v>
      </c>
      <c r="M23" s="12">
        <v>1</v>
      </c>
      <c r="N23" s="12">
        <v>0</v>
      </c>
      <c r="O23" s="12">
        <v>0</v>
      </c>
      <c r="P23" s="12">
        <v>-91.952</v>
      </c>
      <c r="Q23" s="12">
        <v>0</v>
      </c>
      <c r="R23" s="12">
        <v>0</v>
      </c>
    </row>
    <row r="24" ht="20.25" spans="1:18">
      <c r="A24" s="7" t="s">
        <v>410</v>
      </c>
      <c r="B24" s="7" t="s">
        <v>411</v>
      </c>
      <c r="C24" s="7">
        <v>2537.667</v>
      </c>
      <c r="D24" s="7">
        <v>3187.849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16.689</v>
      </c>
      <c r="K24" s="12">
        <v>0</v>
      </c>
      <c r="L24" s="12">
        <v>2</v>
      </c>
      <c r="M24" s="12">
        <v>0</v>
      </c>
      <c r="N24" s="12">
        <v>0</v>
      </c>
      <c r="O24" s="12">
        <v>0</v>
      </c>
      <c r="P24" s="12">
        <v>-10.173</v>
      </c>
      <c r="Q24" s="12">
        <v>0</v>
      </c>
      <c r="R24" s="12">
        <v>-1</v>
      </c>
    </row>
    <row r="25" ht="20.25" spans="1:18">
      <c r="A25" s="7" t="s">
        <v>412</v>
      </c>
      <c r="B25" s="7" t="s">
        <v>413</v>
      </c>
      <c r="C25" s="7">
        <v>3056.926</v>
      </c>
      <c r="D25" s="7">
        <v>3874.058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10.799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-5.337</v>
      </c>
      <c r="Q25" s="12">
        <v>0</v>
      </c>
      <c r="R25" s="12">
        <v>0</v>
      </c>
    </row>
    <row r="26" ht="20.25" spans="1:18">
      <c r="A26" s="7" t="s">
        <v>414</v>
      </c>
      <c r="B26" s="7" t="s">
        <v>415</v>
      </c>
      <c r="C26" s="7">
        <v>120787.938</v>
      </c>
      <c r="D26" s="7">
        <v>139600.125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2.243</v>
      </c>
      <c r="K26" s="12">
        <v>1</v>
      </c>
      <c r="L26" s="12">
        <v>2</v>
      </c>
      <c r="M26" s="12">
        <v>0</v>
      </c>
      <c r="N26" s="12">
        <v>0</v>
      </c>
      <c r="O26" s="12">
        <v>0</v>
      </c>
      <c r="P26" s="12">
        <v>-199.873</v>
      </c>
      <c r="Q26" s="12">
        <v>0</v>
      </c>
      <c r="R26" s="12">
        <v>-1</v>
      </c>
    </row>
    <row r="27" ht="20.25" spans="1:18">
      <c r="A27" s="7" t="s">
        <v>416</v>
      </c>
      <c r="B27" s="7" t="s">
        <v>417</v>
      </c>
      <c r="C27" s="7">
        <v>16431.014</v>
      </c>
      <c r="D27" s="7">
        <v>19063.635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1.875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-22.366</v>
      </c>
      <c r="Q27" s="12">
        <v>0</v>
      </c>
      <c r="R27" s="12">
        <v>-1</v>
      </c>
    </row>
    <row r="28" ht="20.25" spans="1:18">
      <c r="A28" s="7" t="s">
        <v>418</v>
      </c>
      <c r="B28" s="7" t="s">
        <v>419</v>
      </c>
      <c r="C28" s="7">
        <v>3005.903</v>
      </c>
      <c r="D28" s="7">
        <v>3734.776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7.254</v>
      </c>
      <c r="K28" s="12">
        <v>0</v>
      </c>
      <c r="L28" s="12">
        <v>2</v>
      </c>
      <c r="M28" s="12">
        <v>1</v>
      </c>
      <c r="N28" s="12">
        <v>-1</v>
      </c>
      <c r="O28" s="12">
        <v>0</v>
      </c>
      <c r="P28" s="12">
        <v>-4.736</v>
      </c>
      <c r="Q28" s="12">
        <v>0</v>
      </c>
      <c r="R28" s="12">
        <v>0</v>
      </c>
    </row>
    <row r="29" ht="20.25" spans="1:18">
      <c r="A29" s="7" t="s">
        <v>420</v>
      </c>
      <c r="B29" s="7" t="s">
        <v>421</v>
      </c>
      <c r="C29" s="7">
        <v>15369.107</v>
      </c>
      <c r="D29" s="7">
        <v>18814.004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11.341</v>
      </c>
      <c r="K29" s="12">
        <v>2</v>
      </c>
      <c r="L29" s="12">
        <v>0</v>
      </c>
      <c r="M29" s="12">
        <v>0</v>
      </c>
      <c r="N29" s="12">
        <v>0</v>
      </c>
      <c r="O29" s="12">
        <v>0</v>
      </c>
      <c r="P29" s="12">
        <v>-64.963</v>
      </c>
      <c r="Q29" s="12">
        <v>0</v>
      </c>
      <c r="R29" s="12">
        <v>0</v>
      </c>
    </row>
    <row r="30" ht="20.25" spans="1:18">
      <c r="A30" s="7" t="s">
        <v>422</v>
      </c>
      <c r="B30" s="7" t="s">
        <v>423</v>
      </c>
      <c r="C30" s="7">
        <v>240308.234</v>
      </c>
      <c r="D30" s="7">
        <v>278757.25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0.378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-819.799</v>
      </c>
      <c r="Q30" s="12">
        <v>0</v>
      </c>
      <c r="R30" s="12">
        <v>0</v>
      </c>
    </row>
    <row r="31" ht="20.25" spans="1:18">
      <c r="A31" s="7" t="s">
        <v>424</v>
      </c>
      <c r="B31" s="7" t="s">
        <v>425</v>
      </c>
      <c r="C31" s="7">
        <v>5607.656</v>
      </c>
      <c r="D31" s="7">
        <v>6116.982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4.729</v>
      </c>
      <c r="K31" s="12">
        <v>1</v>
      </c>
      <c r="L31" s="12">
        <v>2</v>
      </c>
      <c r="M31" s="12">
        <v>0</v>
      </c>
      <c r="N31" s="12">
        <v>0</v>
      </c>
      <c r="O31" s="12">
        <v>0</v>
      </c>
      <c r="P31" s="12">
        <v>-1.246</v>
      </c>
      <c r="Q31" s="12">
        <v>0</v>
      </c>
      <c r="R31" s="12">
        <v>0</v>
      </c>
    </row>
    <row r="32" ht="20.25" spans="1:18">
      <c r="A32" s="7" t="s">
        <v>426</v>
      </c>
      <c r="B32" s="7" t="s">
        <v>427</v>
      </c>
      <c r="C32" s="7">
        <v>3060</v>
      </c>
      <c r="D32" s="7">
        <v>3995.791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14.045</v>
      </c>
      <c r="K32" s="12">
        <v>2</v>
      </c>
      <c r="L32" s="12">
        <v>2</v>
      </c>
      <c r="M32" s="12">
        <v>0</v>
      </c>
      <c r="N32" s="12">
        <v>-1</v>
      </c>
      <c r="O32" s="12">
        <v>0</v>
      </c>
      <c r="P32" s="12">
        <v>1.197</v>
      </c>
      <c r="Q32" s="12">
        <v>0</v>
      </c>
      <c r="R32" s="12">
        <v>0</v>
      </c>
    </row>
    <row r="33" ht="20.25" spans="1:18">
      <c r="A33" s="7" t="s">
        <v>428</v>
      </c>
      <c r="B33" s="7" t="s">
        <v>429</v>
      </c>
      <c r="C33" s="7">
        <v>21727.947</v>
      </c>
      <c r="D33" s="7">
        <v>25384.912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11.423</v>
      </c>
      <c r="K33" s="12">
        <v>4</v>
      </c>
      <c r="L33" s="12">
        <v>1</v>
      </c>
      <c r="M33" s="12">
        <v>0</v>
      </c>
      <c r="N33" s="12">
        <v>0</v>
      </c>
      <c r="O33" s="12">
        <v>0</v>
      </c>
      <c r="P33" s="12">
        <v>-46.357</v>
      </c>
      <c r="Q33" s="12">
        <v>0</v>
      </c>
      <c r="R33" s="12">
        <v>0</v>
      </c>
    </row>
    <row r="34" ht="20.25" spans="1:18">
      <c r="A34" s="7" t="s">
        <v>430</v>
      </c>
      <c r="B34" s="7" t="s">
        <v>431</v>
      </c>
      <c r="C34" s="7">
        <v>3462.352</v>
      </c>
      <c r="D34" s="7">
        <v>3952.702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4.408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-15.132</v>
      </c>
      <c r="Q34" s="12">
        <v>0</v>
      </c>
      <c r="R34" s="12">
        <v>0</v>
      </c>
    </row>
    <row r="35" ht="20.25" spans="1:18">
      <c r="A35" s="8" t="s">
        <v>432</v>
      </c>
      <c r="B35" s="8" t="s">
        <v>433</v>
      </c>
      <c r="C35" s="8">
        <v>177.63</v>
      </c>
      <c r="D35" s="8">
        <v>238.985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19.552</v>
      </c>
      <c r="K35" s="12">
        <v>2</v>
      </c>
      <c r="L35" s="12">
        <v>0</v>
      </c>
      <c r="M35" s="12">
        <v>0</v>
      </c>
      <c r="N35" s="12">
        <v>-1</v>
      </c>
      <c r="O35" s="12">
        <v>0</v>
      </c>
      <c r="P35" s="12">
        <v>1.134</v>
      </c>
      <c r="Q35" s="12">
        <v>-1</v>
      </c>
      <c r="R35" s="12">
        <v>0</v>
      </c>
    </row>
    <row r="36" ht="20.25" spans="1:18">
      <c r="A36" s="7" t="s">
        <v>434</v>
      </c>
      <c r="B36" s="7" t="s">
        <v>435</v>
      </c>
      <c r="C36" s="7">
        <v>2161.639</v>
      </c>
      <c r="D36" s="7">
        <v>2439.038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1.565</v>
      </c>
      <c r="K36" s="12">
        <v>0</v>
      </c>
      <c r="L36" s="12">
        <v>2</v>
      </c>
      <c r="M36" s="12">
        <v>0</v>
      </c>
      <c r="N36" s="12">
        <v>-1</v>
      </c>
      <c r="O36" s="12">
        <v>0</v>
      </c>
      <c r="P36" s="12">
        <v>0.741</v>
      </c>
      <c r="Q36" s="12">
        <v>0</v>
      </c>
      <c r="R36" s="12">
        <v>0</v>
      </c>
    </row>
    <row r="37" ht="20.25" spans="1:18">
      <c r="A37" s="7" t="s">
        <v>436</v>
      </c>
      <c r="B37" s="7" t="s">
        <v>437</v>
      </c>
      <c r="C37" s="7">
        <v>2563.781</v>
      </c>
      <c r="D37" s="7">
        <v>2837.374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0.974</v>
      </c>
      <c r="K37" s="12">
        <v>0</v>
      </c>
      <c r="L37" s="12">
        <v>2</v>
      </c>
      <c r="M37" s="12">
        <v>0</v>
      </c>
      <c r="N37" s="12">
        <v>-1</v>
      </c>
      <c r="O37" s="12">
        <v>0</v>
      </c>
      <c r="P37" s="12">
        <v>2.942</v>
      </c>
      <c r="Q37" s="12">
        <v>0</v>
      </c>
      <c r="R37" s="12">
        <v>0</v>
      </c>
    </row>
    <row r="38" ht="20.25" spans="1:18">
      <c r="A38" s="7" t="s">
        <v>438</v>
      </c>
      <c r="B38" s="7" t="s">
        <v>439</v>
      </c>
      <c r="C38" s="7">
        <v>8126.671</v>
      </c>
      <c r="D38" s="7">
        <v>9093.823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2.93</v>
      </c>
      <c r="K38" s="12">
        <v>0</v>
      </c>
      <c r="L38" s="12">
        <v>1</v>
      </c>
      <c r="M38" s="12">
        <v>0</v>
      </c>
      <c r="N38" s="12">
        <v>0</v>
      </c>
      <c r="O38" s="12">
        <v>0</v>
      </c>
      <c r="P38" s="12">
        <v>0.422</v>
      </c>
      <c r="Q38" s="12">
        <v>0</v>
      </c>
      <c r="R38" s="12">
        <v>0</v>
      </c>
    </row>
    <row r="39" ht="20.25" spans="1:18">
      <c r="A39" s="7" t="s">
        <v>440</v>
      </c>
      <c r="B39" s="7" t="s">
        <v>441</v>
      </c>
      <c r="C39" s="7">
        <v>4340.439</v>
      </c>
      <c r="D39" s="7">
        <v>4888.609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4.627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 s="12">
        <v>-3.71</v>
      </c>
      <c r="Q39" s="12">
        <v>0</v>
      </c>
      <c r="R39" s="12">
        <v>0</v>
      </c>
    </row>
    <row r="40" ht="20.25" spans="1:18">
      <c r="A40" s="7" t="s">
        <v>442</v>
      </c>
      <c r="B40" s="7" t="s">
        <v>443</v>
      </c>
      <c r="C40" s="7">
        <v>1265.043</v>
      </c>
      <c r="D40" s="7">
        <v>1416.926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4.453</v>
      </c>
      <c r="K40" s="12">
        <v>1</v>
      </c>
      <c r="L40" s="12">
        <v>0</v>
      </c>
      <c r="M40" s="12">
        <v>0</v>
      </c>
      <c r="N40" s="12">
        <v>0</v>
      </c>
      <c r="O40" s="12">
        <v>0</v>
      </c>
      <c r="P40" s="12">
        <v>-0.246</v>
      </c>
      <c r="Q40" s="12">
        <v>1</v>
      </c>
      <c r="R40" s="12">
        <v>0</v>
      </c>
    </row>
    <row r="41" ht="20.25" spans="1:18">
      <c r="A41" s="7" t="s">
        <v>444</v>
      </c>
      <c r="B41" s="7" t="s">
        <v>445</v>
      </c>
      <c r="C41" s="7">
        <v>663.655</v>
      </c>
      <c r="D41" s="7">
        <v>844.218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10.074</v>
      </c>
      <c r="K41" s="12">
        <v>0</v>
      </c>
      <c r="L41" s="12">
        <v>2</v>
      </c>
      <c r="M41" s="12">
        <v>1</v>
      </c>
      <c r="N41" s="12">
        <v>-1</v>
      </c>
      <c r="O41" s="12">
        <v>0</v>
      </c>
      <c r="P41" s="12">
        <v>-1.546</v>
      </c>
      <c r="Q41" s="12">
        <v>0</v>
      </c>
      <c r="R41" s="12">
        <v>0</v>
      </c>
    </row>
    <row r="42" ht="20.25" spans="1:18">
      <c r="A42" s="7" t="s">
        <v>446</v>
      </c>
      <c r="B42" s="7" t="s">
        <v>447</v>
      </c>
      <c r="C42" s="7">
        <v>1744.953</v>
      </c>
      <c r="D42" s="7">
        <v>2350.465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7.845</v>
      </c>
      <c r="K42" s="12">
        <v>0</v>
      </c>
      <c r="L42" s="12">
        <v>2</v>
      </c>
      <c r="M42" s="12">
        <v>1</v>
      </c>
      <c r="N42" s="12">
        <v>-1</v>
      </c>
      <c r="O42" s="12">
        <v>0</v>
      </c>
      <c r="P42" s="12">
        <v>0.373</v>
      </c>
      <c r="Q42" s="12">
        <v>0</v>
      </c>
      <c r="R42" s="12">
        <v>0</v>
      </c>
    </row>
    <row r="43" ht="20.25" spans="1:18">
      <c r="A43" s="7" t="s">
        <v>448</v>
      </c>
      <c r="B43" s="7" t="s">
        <v>449</v>
      </c>
      <c r="C43" s="7">
        <v>3288.19</v>
      </c>
      <c r="D43" s="7">
        <v>3618.826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7.27</v>
      </c>
      <c r="K43" s="12">
        <v>0</v>
      </c>
      <c r="L43" s="12">
        <v>1</v>
      </c>
      <c r="M43" s="12">
        <v>0</v>
      </c>
      <c r="N43" s="12">
        <v>0</v>
      </c>
      <c r="O43" s="12">
        <v>0</v>
      </c>
      <c r="P43" s="12">
        <v>-9.819</v>
      </c>
      <c r="Q43" s="12">
        <v>0</v>
      </c>
      <c r="R43" s="12">
        <v>-1</v>
      </c>
    </row>
    <row r="44" ht="20.25" spans="1:18">
      <c r="A44" s="7" t="s">
        <v>450</v>
      </c>
      <c r="B44" s="7" t="s">
        <v>451</v>
      </c>
      <c r="C44" s="7">
        <v>1200.701</v>
      </c>
      <c r="D44" s="7">
        <v>1629.09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4.25</v>
      </c>
      <c r="K44" s="12">
        <v>0</v>
      </c>
      <c r="L44" s="12">
        <v>2</v>
      </c>
      <c r="M44" s="12">
        <v>1</v>
      </c>
      <c r="N44" s="12">
        <v>-1</v>
      </c>
      <c r="O44" s="12">
        <v>0</v>
      </c>
      <c r="P44" s="12">
        <v>0.163</v>
      </c>
      <c r="Q44" s="12">
        <v>0</v>
      </c>
      <c r="R44" s="12">
        <v>0</v>
      </c>
    </row>
    <row r="45" ht="20.25" spans="1:18">
      <c r="A45" s="7" t="s">
        <v>452</v>
      </c>
      <c r="B45" s="7" t="s">
        <v>453</v>
      </c>
      <c r="C45" s="7">
        <v>7849.164</v>
      </c>
      <c r="D45" s="7">
        <v>8450.905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5.215</v>
      </c>
      <c r="K45" s="12">
        <v>2</v>
      </c>
      <c r="L45" s="12">
        <v>2</v>
      </c>
      <c r="M45" s="12">
        <v>0</v>
      </c>
      <c r="N45" s="12">
        <v>0</v>
      </c>
      <c r="O45" s="12">
        <v>0</v>
      </c>
      <c r="P45" s="12">
        <v>-4.907</v>
      </c>
      <c r="Q45" s="12">
        <v>0</v>
      </c>
      <c r="R45" s="12">
        <v>0</v>
      </c>
    </row>
    <row r="46" ht="20.25" spans="1:18">
      <c r="A46" s="7" t="s">
        <v>454</v>
      </c>
      <c r="B46" s="7" t="s">
        <v>455</v>
      </c>
      <c r="C46" s="7">
        <v>14924.9</v>
      </c>
      <c r="D46" s="7">
        <v>17300.65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1.939</v>
      </c>
      <c r="K46" s="12">
        <v>1</v>
      </c>
      <c r="L46" s="12">
        <v>2</v>
      </c>
      <c r="M46" s="12">
        <v>0</v>
      </c>
      <c r="N46" s="12">
        <v>0</v>
      </c>
      <c r="O46" s="12">
        <v>0</v>
      </c>
      <c r="P46" s="12">
        <v>-42.895</v>
      </c>
      <c r="Q46" s="12">
        <v>0</v>
      </c>
      <c r="R46" s="12">
        <v>-1</v>
      </c>
    </row>
    <row r="47" ht="20.25" spans="1:18">
      <c r="A47" s="7" t="s">
        <v>456</v>
      </c>
      <c r="B47" s="7" t="s">
        <v>457</v>
      </c>
      <c r="C47" s="7">
        <v>2745.733</v>
      </c>
      <c r="D47" s="7">
        <v>3180.549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2.634</v>
      </c>
      <c r="K47" s="12">
        <v>0</v>
      </c>
      <c r="L47" s="12">
        <v>2</v>
      </c>
      <c r="M47" s="12">
        <v>0</v>
      </c>
      <c r="N47" s="12">
        <v>-1</v>
      </c>
      <c r="O47" s="12">
        <v>0</v>
      </c>
      <c r="P47" s="12">
        <v>-8.289</v>
      </c>
      <c r="Q47" s="12">
        <v>0</v>
      </c>
      <c r="R47" s="12">
        <v>0</v>
      </c>
    </row>
    <row r="48" ht="20.25" spans="1:18">
      <c r="A48" s="7" t="s">
        <v>458</v>
      </c>
      <c r="B48" s="7" t="s">
        <v>459</v>
      </c>
      <c r="C48" s="7">
        <v>7249.927</v>
      </c>
      <c r="D48" s="7">
        <v>7797.501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1.975</v>
      </c>
      <c r="K48" s="12">
        <v>0</v>
      </c>
      <c r="L48" s="12">
        <v>2</v>
      </c>
      <c r="M48" s="12">
        <v>0</v>
      </c>
      <c r="N48" s="12">
        <v>-1</v>
      </c>
      <c r="O48" s="12">
        <v>0</v>
      </c>
      <c r="P48" s="12">
        <v>-6.54</v>
      </c>
      <c r="Q48" s="12">
        <v>0</v>
      </c>
      <c r="R48" s="12">
        <v>0</v>
      </c>
    </row>
    <row r="49" ht="20.25" spans="1:18">
      <c r="A49" s="7" t="s">
        <v>460</v>
      </c>
      <c r="B49" s="7" t="s">
        <v>461</v>
      </c>
      <c r="C49" s="7">
        <v>3520.128</v>
      </c>
      <c r="D49" s="7">
        <v>3640.921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0.195</v>
      </c>
      <c r="K49" s="12">
        <v>0</v>
      </c>
      <c r="L49" s="12">
        <v>2</v>
      </c>
      <c r="M49" s="12">
        <v>1</v>
      </c>
      <c r="N49" s="12">
        <v>-1</v>
      </c>
      <c r="O49" s="12">
        <v>0</v>
      </c>
      <c r="P49" s="12">
        <v>0.975</v>
      </c>
      <c r="Q49" s="12">
        <v>0</v>
      </c>
      <c r="R49" s="12">
        <v>0</v>
      </c>
    </row>
    <row r="50" ht="20.25" spans="1:18">
      <c r="A50" s="7" t="s">
        <v>462</v>
      </c>
      <c r="B50" s="7" t="s">
        <v>463</v>
      </c>
      <c r="C50" s="7">
        <v>5219.033</v>
      </c>
      <c r="D50" s="7">
        <v>6154.297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1.248</v>
      </c>
      <c r="K50" s="12">
        <v>0</v>
      </c>
      <c r="L50" s="12">
        <v>1</v>
      </c>
      <c r="M50" s="12">
        <v>1</v>
      </c>
      <c r="N50" s="12">
        <v>-1</v>
      </c>
      <c r="O50" s="12">
        <v>0</v>
      </c>
      <c r="P50" s="12">
        <v>-1.666</v>
      </c>
      <c r="Q50" s="12">
        <v>0</v>
      </c>
      <c r="R50" s="12">
        <v>0</v>
      </c>
    </row>
    <row r="51" ht="20.25" spans="1:18">
      <c r="A51" s="7" t="s">
        <v>464</v>
      </c>
      <c r="B51" s="7" t="s">
        <v>465</v>
      </c>
      <c r="C51" s="7">
        <v>7235.2</v>
      </c>
      <c r="D51" s="7">
        <v>8420.271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12.215</v>
      </c>
      <c r="K51" s="12">
        <v>1</v>
      </c>
      <c r="L51" s="12">
        <v>0</v>
      </c>
      <c r="M51" s="12">
        <v>1</v>
      </c>
      <c r="N51" s="12">
        <v>-1</v>
      </c>
      <c r="O51" s="12">
        <v>0</v>
      </c>
      <c r="P51" s="12">
        <v>-25.338</v>
      </c>
      <c r="Q51" s="12">
        <v>-1</v>
      </c>
      <c r="R51" s="12">
        <v>0</v>
      </c>
    </row>
    <row r="52" ht="20.25" spans="1:18">
      <c r="A52" s="7" t="s">
        <v>466</v>
      </c>
      <c r="B52" s="7" t="s">
        <v>467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ht="20.25" spans="1:18">
      <c r="A53" s="7" t="s">
        <v>468</v>
      </c>
      <c r="B53" s="7" t="s">
        <v>469</v>
      </c>
      <c r="C53" s="7">
        <v>13201.455</v>
      </c>
      <c r="D53" s="7">
        <v>14834.792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5.162</v>
      </c>
      <c r="K53" s="12">
        <v>0</v>
      </c>
      <c r="L53" s="12">
        <v>1</v>
      </c>
      <c r="M53" s="12">
        <v>0</v>
      </c>
      <c r="N53" s="12">
        <v>0</v>
      </c>
      <c r="O53" s="12">
        <v>0</v>
      </c>
      <c r="P53" s="12">
        <v>-12.453</v>
      </c>
      <c r="Q53" s="12">
        <v>-1</v>
      </c>
      <c r="R53" s="12">
        <v>0</v>
      </c>
    </row>
    <row r="54" ht="20.25" spans="1:18">
      <c r="A54" s="7" t="s">
        <v>470</v>
      </c>
      <c r="B54" s="7" t="s">
        <v>471</v>
      </c>
      <c r="C54" s="7">
        <v>9229.636</v>
      </c>
      <c r="D54" s="7">
        <v>11305.186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3.808</v>
      </c>
      <c r="K54" s="12">
        <v>0</v>
      </c>
      <c r="L54" s="12">
        <v>1</v>
      </c>
      <c r="M54" s="12">
        <v>1</v>
      </c>
      <c r="N54" s="12">
        <v>-1</v>
      </c>
      <c r="O54" s="12">
        <v>0</v>
      </c>
      <c r="P54" s="12">
        <v>-50.634</v>
      </c>
      <c r="Q54" s="12">
        <v>-1</v>
      </c>
      <c r="R54" s="12">
        <v>0</v>
      </c>
    </row>
    <row r="55" ht="20.25" spans="1:18">
      <c r="A55" s="7" t="s">
        <v>472</v>
      </c>
      <c r="B55" s="7" t="s">
        <v>473</v>
      </c>
      <c r="C55" s="7">
        <v>19053.986</v>
      </c>
      <c r="D55" s="7">
        <v>21249.846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3.181</v>
      </c>
      <c r="K55" s="12">
        <v>0</v>
      </c>
      <c r="L55" s="12">
        <v>2</v>
      </c>
      <c r="M55" s="12">
        <v>0</v>
      </c>
      <c r="N55" s="12">
        <v>-1</v>
      </c>
      <c r="O55" s="12">
        <v>0</v>
      </c>
      <c r="P55" s="12">
        <v>0.163</v>
      </c>
      <c r="Q55" s="12">
        <v>0</v>
      </c>
      <c r="R55" s="12">
        <v>0</v>
      </c>
    </row>
    <row r="56" ht="20.25" spans="1:18">
      <c r="A56" s="7" t="s">
        <v>474</v>
      </c>
      <c r="B56" s="7" t="s">
        <v>475</v>
      </c>
      <c r="C56" s="7">
        <v>1044.909</v>
      </c>
      <c r="D56" s="7">
        <v>1544.635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17.071</v>
      </c>
      <c r="K56" s="12">
        <v>0</v>
      </c>
      <c r="L56" s="12">
        <v>1</v>
      </c>
      <c r="M56" s="12">
        <v>1</v>
      </c>
      <c r="N56" s="12">
        <v>-1</v>
      </c>
      <c r="O56" s="12">
        <v>0</v>
      </c>
      <c r="P56" s="12">
        <v>-4.31</v>
      </c>
      <c r="Q56" s="12">
        <v>0</v>
      </c>
      <c r="R56" s="12">
        <v>0</v>
      </c>
    </row>
    <row r="57" ht="20.25" spans="1:18">
      <c r="A57" s="7" t="s">
        <v>476</v>
      </c>
      <c r="B57" s="7" t="s">
        <v>477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478</v>
      </c>
      <c r="B58" s="7" t="s">
        <v>479</v>
      </c>
      <c r="C58" s="7">
        <v>2317.4</v>
      </c>
      <c r="D58" s="7">
        <v>2629.518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6.932</v>
      </c>
      <c r="K58" s="12">
        <v>2</v>
      </c>
      <c r="L58" s="12">
        <v>2</v>
      </c>
      <c r="M58" s="12">
        <v>0</v>
      </c>
      <c r="N58" s="12">
        <v>0</v>
      </c>
      <c r="O58" s="12">
        <v>0</v>
      </c>
      <c r="P58" s="12">
        <v>-1.386</v>
      </c>
      <c r="Q58" s="12">
        <v>0</v>
      </c>
      <c r="R58" s="12">
        <v>0</v>
      </c>
    </row>
    <row r="59" ht="20.25" spans="1:18">
      <c r="A59" s="7" t="s">
        <v>480</v>
      </c>
      <c r="B59" s="7" t="s">
        <v>481</v>
      </c>
      <c r="C59" s="7">
        <v>7922.618</v>
      </c>
      <c r="D59" s="7">
        <v>9543.33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15.012</v>
      </c>
      <c r="K59" s="12">
        <v>1</v>
      </c>
      <c r="L59" s="12">
        <v>0</v>
      </c>
      <c r="M59" s="12">
        <v>1</v>
      </c>
      <c r="N59" s="12">
        <v>-1</v>
      </c>
      <c r="O59" s="12">
        <v>0</v>
      </c>
      <c r="P59" s="12">
        <v>-13.37</v>
      </c>
      <c r="Q59" s="12">
        <v>0</v>
      </c>
      <c r="R59" s="12">
        <v>0</v>
      </c>
    </row>
    <row r="60" ht="20.25" spans="1:18">
      <c r="A60" s="7" t="s">
        <v>482</v>
      </c>
      <c r="B60" s="7" t="s">
        <v>483</v>
      </c>
      <c r="C60" s="7">
        <v>6467.227</v>
      </c>
      <c r="D60" s="7">
        <v>7529.62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6.218</v>
      </c>
      <c r="K60" s="12">
        <v>0</v>
      </c>
      <c r="L60" s="12">
        <v>2</v>
      </c>
      <c r="M60" s="12">
        <v>0</v>
      </c>
      <c r="N60" s="12">
        <v>0</v>
      </c>
      <c r="O60" s="12">
        <v>0</v>
      </c>
      <c r="P60" s="12">
        <v>-11.791</v>
      </c>
      <c r="Q60" s="12">
        <v>0</v>
      </c>
      <c r="R60" s="12">
        <v>-1</v>
      </c>
    </row>
    <row r="61" ht="20.25" spans="1:18">
      <c r="A61" s="7" t="s">
        <v>484</v>
      </c>
      <c r="B61" s="7" t="s">
        <v>485</v>
      </c>
      <c r="C61" s="7">
        <v>2321.309</v>
      </c>
      <c r="D61" s="7">
        <v>2813.855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17.096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486</v>
      </c>
      <c r="B62" s="7" t="s">
        <v>487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12">
        <v>0</v>
      </c>
      <c r="L62" s="12">
        <v>2</v>
      </c>
      <c r="M62" s="12">
        <v>0</v>
      </c>
      <c r="N62" s="12">
        <v>-1</v>
      </c>
      <c r="O62" s="12">
        <v>0</v>
      </c>
      <c r="P62" s="12">
        <v>-8.15</v>
      </c>
      <c r="Q62" s="12">
        <v>0</v>
      </c>
      <c r="R62" s="12">
        <v>0</v>
      </c>
    </row>
    <row r="63" ht="20.25" spans="1:18">
      <c r="A63" s="7" t="s">
        <v>488</v>
      </c>
      <c r="B63" s="7" t="s">
        <v>489</v>
      </c>
      <c r="C63" s="7">
        <v>2120.545</v>
      </c>
      <c r="D63" s="7">
        <v>2691.408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10.108</v>
      </c>
      <c r="K63" s="12">
        <v>0</v>
      </c>
      <c r="L63" s="12">
        <v>2</v>
      </c>
      <c r="M63" s="12">
        <v>0</v>
      </c>
      <c r="N63" s="12">
        <v>-1</v>
      </c>
      <c r="O63" s="12">
        <v>0</v>
      </c>
      <c r="P63" s="12">
        <v>-5.505</v>
      </c>
      <c r="Q63" s="12">
        <v>0</v>
      </c>
      <c r="R63" s="12">
        <v>-1</v>
      </c>
    </row>
    <row r="64" ht="20.25" spans="1:18">
      <c r="A64" s="7" t="s">
        <v>490</v>
      </c>
      <c r="B64" s="7" t="s">
        <v>491</v>
      </c>
      <c r="C64" s="7">
        <v>1355.945</v>
      </c>
      <c r="D64" s="7">
        <v>2008.246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8.009</v>
      </c>
      <c r="K64" s="12">
        <v>0</v>
      </c>
      <c r="L64" s="12">
        <v>2</v>
      </c>
      <c r="M64" s="12">
        <v>0</v>
      </c>
      <c r="N64" s="12">
        <v>-1</v>
      </c>
      <c r="O64" s="12">
        <v>0</v>
      </c>
      <c r="P64" s="12">
        <v>-2.562</v>
      </c>
      <c r="Q64" s="12">
        <v>0</v>
      </c>
      <c r="R64" s="12">
        <v>0</v>
      </c>
    </row>
    <row r="65" ht="20.25" spans="1:18">
      <c r="A65" s="7" t="s">
        <v>492</v>
      </c>
      <c r="B65" s="7" t="s">
        <v>493</v>
      </c>
      <c r="C65" s="7">
        <v>6073.783</v>
      </c>
      <c r="D65" s="7">
        <v>7195.013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3.006</v>
      </c>
      <c r="K65" s="12">
        <v>0</v>
      </c>
      <c r="L65" s="12">
        <v>0</v>
      </c>
      <c r="M65" s="12">
        <v>0</v>
      </c>
      <c r="N65" s="12">
        <v>-1</v>
      </c>
      <c r="O65" s="12">
        <v>0</v>
      </c>
      <c r="P65" s="12">
        <v>-6.316</v>
      </c>
      <c r="Q65" s="12">
        <v>0</v>
      </c>
      <c r="R65" s="12">
        <v>0</v>
      </c>
    </row>
    <row r="66" ht="20.25" spans="1:18">
      <c r="A66" s="7" t="s">
        <v>494</v>
      </c>
      <c r="B66" s="7" t="s">
        <v>495</v>
      </c>
      <c r="C66" s="7">
        <v>2284.275</v>
      </c>
      <c r="D66" s="7">
        <v>2788.875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12.446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12">
        <v>-0.414</v>
      </c>
      <c r="Q66" s="12">
        <v>0</v>
      </c>
      <c r="R66" s="12">
        <v>0</v>
      </c>
    </row>
    <row r="67" ht="20.25" spans="1:18">
      <c r="A67" s="7" t="s">
        <v>496</v>
      </c>
      <c r="B67" s="7" t="s">
        <v>497</v>
      </c>
      <c r="C67" s="7">
        <v>5968.473</v>
      </c>
      <c r="D67" s="7">
        <v>7581.029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3.298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-21.454</v>
      </c>
      <c r="Q67" s="12">
        <v>0</v>
      </c>
      <c r="R67" s="12">
        <v>-1</v>
      </c>
    </row>
    <row r="68" ht="20.25" spans="1:18">
      <c r="A68" s="7" t="s">
        <v>498</v>
      </c>
      <c r="B68" s="7" t="s">
        <v>499</v>
      </c>
      <c r="C68" s="7">
        <v>5508</v>
      </c>
      <c r="D68" s="7">
        <v>5989.591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5.798</v>
      </c>
      <c r="K68" s="12">
        <v>1</v>
      </c>
      <c r="L68" s="12">
        <v>0</v>
      </c>
      <c r="M68" s="12">
        <v>0</v>
      </c>
      <c r="N68" s="12">
        <v>0</v>
      </c>
      <c r="O68" s="12">
        <v>0</v>
      </c>
      <c r="P68" s="12">
        <v>-4.92</v>
      </c>
      <c r="Q68" s="12">
        <v>0</v>
      </c>
      <c r="R68" s="12">
        <v>0</v>
      </c>
    </row>
    <row r="69" ht="20.25" spans="1:18">
      <c r="A69" s="7" t="s">
        <v>500</v>
      </c>
      <c r="B69" s="7" t="s">
        <v>501</v>
      </c>
      <c r="C69" s="7">
        <v>4752.618</v>
      </c>
      <c r="D69" s="7">
        <v>5907.175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0.822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-9.684</v>
      </c>
      <c r="Q69" s="12">
        <v>0</v>
      </c>
      <c r="R69" s="12">
        <v>0</v>
      </c>
    </row>
    <row r="70" ht="20.25" spans="1:18">
      <c r="A70" s="7" t="s">
        <v>502</v>
      </c>
      <c r="B70" s="7" t="s">
        <v>503</v>
      </c>
      <c r="C70" s="7">
        <v>1754.418</v>
      </c>
      <c r="D70" s="7">
        <v>2010.288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1.215</v>
      </c>
      <c r="K70" s="12">
        <v>0</v>
      </c>
      <c r="L70" s="12">
        <v>0</v>
      </c>
      <c r="M70" s="12">
        <v>1</v>
      </c>
      <c r="N70" s="12">
        <v>-1</v>
      </c>
      <c r="O70" s="12">
        <v>0</v>
      </c>
      <c r="P70" s="12">
        <v>-2.374</v>
      </c>
      <c r="Q70" s="12">
        <v>0</v>
      </c>
      <c r="R70" s="12">
        <v>0</v>
      </c>
    </row>
    <row r="71" ht="20.25" spans="1:18">
      <c r="A71" s="7" t="s">
        <v>504</v>
      </c>
      <c r="B71" s="7" t="s">
        <v>505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506</v>
      </c>
      <c r="B72" s="7" t="s">
        <v>507</v>
      </c>
      <c r="C72" s="7">
        <v>3162.276</v>
      </c>
      <c r="D72" s="7">
        <v>4066.28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20.45</v>
      </c>
      <c r="K72" s="12">
        <v>4</v>
      </c>
      <c r="L72" s="12">
        <v>0</v>
      </c>
      <c r="M72" s="12">
        <v>0</v>
      </c>
      <c r="N72" s="12">
        <v>0</v>
      </c>
      <c r="O72" s="12">
        <v>0</v>
      </c>
      <c r="P72" s="12">
        <v>-17.112</v>
      </c>
      <c r="Q72" s="12">
        <v>0</v>
      </c>
      <c r="R72" s="12">
        <v>0</v>
      </c>
    </row>
    <row r="73" ht="20.25" spans="1:18">
      <c r="A73" s="7" t="s">
        <v>508</v>
      </c>
      <c r="B73" s="7" t="s">
        <v>509</v>
      </c>
      <c r="C73" s="7">
        <v>2213.713</v>
      </c>
      <c r="D73" s="7">
        <v>2808.079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17.275</v>
      </c>
      <c r="K73" s="12">
        <v>4</v>
      </c>
      <c r="L73" s="12">
        <v>2</v>
      </c>
      <c r="M73" s="12">
        <v>0</v>
      </c>
      <c r="N73" s="12">
        <v>0</v>
      </c>
      <c r="O73" s="12">
        <v>0</v>
      </c>
      <c r="P73" s="12">
        <v>-8.042</v>
      </c>
      <c r="Q73" s="12">
        <v>0</v>
      </c>
      <c r="R73" s="12">
        <v>0</v>
      </c>
    </row>
    <row r="74" ht="20.25" spans="1:18">
      <c r="A74" s="7" t="s">
        <v>510</v>
      </c>
      <c r="B74" s="7" t="s">
        <v>511</v>
      </c>
      <c r="C74" s="7">
        <v>104.714</v>
      </c>
      <c r="D74" s="7">
        <v>106.953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1.87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-0.001</v>
      </c>
      <c r="Q74" s="12">
        <v>0</v>
      </c>
      <c r="R74" s="12">
        <v>0</v>
      </c>
    </row>
    <row r="75" ht="20.25" spans="1:18">
      <c r="A75" s="7" t="s">
        <v>512</v>
      </c>
      <c r="B75" s="7" t="s">
        <v>513</v>
      </c>
      <c r="C75" s="7">
        <v>103.86</v>
      </c>
      <c r="D75" s="7">
        <v>105.249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1.264</v>
      </c>
      <c r="K75" s="12">
        <v>4</v>
      </c>
      <c r="L75" s="12">
        <v>0</v>
      </c>
      <c r="M75" s="12">
        <v>-1</v>
      </c>
      <c r="N75" s="12">
        <v>1</v>
      </c>
      <c r="O75" s="12">
        <v>0</v>
      </c>
      <c r="P75" s="12">
        <v>-0.005</v>
      </c>
      <c r="Q75" s="12">
        <v>0</v>
      </c>
      <c r="R75" s="12">
        <v>0</v>
      </c>
    </row>
    <row r="76" ht="20.25" spans="1:18">
      <c r="A76" s="7" t="s">
        <v>514</v>
      </c>
      <c r="B76" s="7" t="s">
        <v>515</v>
      </c>
      <c r="C76" s="7">
        <v>107.878</v>
      </c>
      <c r="D76" s="7">
        <v>114.984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4.617</v>
      </c>
      <c r="K76" s="12">
        <v>4</v>
      </c>
      <c r="L76" s="12">
        <v>0</v>
      </c>
      <c r="M76" s="12">
        <v>0</v>
      </c>
      <c r="N76" s="12">
        <v>0</v>
      </c>
      <c r="O76" s="12">
        <v>0</v>
      </c>
      <c r="P76" s="12">
        <v>-0.046</v>
      </c>
      <c r="Q76" s="12">
        <v>0</v>
      </c>
      <c r="R76" s="12">
        <v>0</v>
      </c>
    </row>
    <row r="77" ht="20.25" spans="1:18">
      <c r="A77" s="8" t="s">
        <v>516</v>
      </c>
      <c r="B77" s="8" t="s">
        <v>517</v>
      </c>
      <c r="C77" s="8">
        <v>63152.906</v>
      </c>
      <c r="D77" s="8">
        <v>71875.813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3.288</v>
      </c>
      <c r="K77" s="12">
        <v>1</v>
      </c>
      <c r="L77" s="12">
        <v>1</v>
      </c>
      <c r="M77" s="12">
        <v>1</v>
      </c>
      <c r="N77" s="12">
        <v>0</v>
      </c>
      <c r="O77" s="12">
        <v>0</v>
      </c>
      <c r="P77" s="12">
        <v>-78.99</v>
      </c>
      <c r="Q77" s="12">
        <v>-1</v>
      </c>
      <c r="R77" s="12">
        <v>0</v>
      </c>
    </row>
    <row r="78" ht="20.25" spans="1:18">
      <c r="A78" s="8" t="s">
        <v>518</v>
      </c>
      <c r="B78" s="8" t="s">
        <v>519</v>
      </c>
      <c r="C78" s="8">
        <v>1517.365</v>
      </c>
      <c r="D78" s="8">
        <v>3434.785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53.879</v>
      </c>
      <c r="K78" s="12">
        <v>4</v>
      </c>
      <c r="L78" s="12">
        <v>0</v>
      </c>
      <c r="M78" s="12">
        <v>0</v>
      </c>
      <c r="N78" s="12">
        <v>0</v>
      </c>
      <c r="O78" s="12">
        <v>0</v>
      </c>
      <c r="P78" s="12">
        <v>-21.143</v>
      </c>
      <c r="Q78" s="12">
        <v>0</v>
      </c>
      <c r="R78" s="12">
        <v>-1</v>
      </c>
    </row>
    <row r="79" ht="20.25" spans="1:18">
      <c r="A79" s="8" t="s">
        <v>520</v>
      </c>
      <c r="B79" s="8" t="s">
        <v>521</v>
      </c>
      <c r="C79" s="8">
        <v>3550.07</v>
      </c>
      <c r="D79" s="8">
        <v>4125.836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8.785</v>
      </c>
      <c r="K79" s="12">
        <v>0</v>
      </c>
      <c r="L79" s="12">
        <v>2</v>
      </c>
      <c r="M79" s="12">
        <v>0</v>
      </c>
      <c r="N79" s="12">
        <v>-1</v>
      </c>
      <c r="O79" s="12">
        <v>0</v>
      </c>
      <c r="P79" s="12">
        <v>-9.705</v>
      </c>
      <c r="Q79" s="12">
        <v>0</v>
      </c>
      <c r="R79" s="12">
        <v>0</v>
      </c>
    </row>
    <row r="80" ht="20.25" spans="1:18">
      <c r="A80" s="8" t="s">
        <v>522</v>
      </c>
      <c r="B80" s="8" t="s">
        <v>523</v>
      </c>
      <c r="C80" s="8">
        <v>12267.285</v>
      </c>
      <c r="D80" s="8">
        <v>14767.54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10.653</v>
      </c>
      <c r="K80" s="12">
        <v>0</v>
      </c>
      <c r="L80" s="12">
        <v>0</v>
      </c>
      <c r="M80" s="12">
        <v>1</v>
      </c>
      <c r="N80" s="12">
        <v>-1</v>
      </c>
      <c r="O80" s="12">
        <v>0</v>
      </c>
      <c r="P80" s="12">
        <v>-43.225</v>
      </c>
      <c r="Q80" s="12">
        <v>0</v>
      </c>
      <c r="R80" s="12">
        <v>0</v>
      </c>
    </row>
    <row r="81" ht="20.25" spans="1:18">
      <c r="A81" s="8" t="s">
        <v>524</v>
      </c>
      <c r="B81" s="8" t="s">
        <v>525</v>
      </c>
      <c r="C81" s="8">
        <v>497.851</v>
      </c>
      <c r="D81" s="8">
        <v>612.386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4.863</v>
      </c>
      <c r="K81" s="12">
        <v>0</v>
      </c>
      <c r="L81" s="12">
        <v>1</v>
      </c>
      <c r="M81" s="12">
        <v>0</v>
      </c>
      <c r="N81" s="12">
        <v>0</v>
      </c>
      <c r="O81" s="12">
        <v>0</v>
      </c>
      <c r="P81" s="12">
        <v>-1.07</v>
      </c>
      <c r="Q81" s="12">
        <v>0</v>
      </c>
      <c r="R81" s="12">
        <v>-1</v>
      </c>
    </row>
    <row r="82" ht="20.25" spans="1:18">
      <c r="A82" s="8" t="s">
        <v>526</v>
      </c>
      <c r="B82" s="8" t="s">
        <v>527</v>
      </c>
      <c r="C82" s="8">
        <v>72824.828</v>
      </c>
      <c r="D82" s="8">
        <v>97042.266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6.993</v>
      </c>
      <c r="K82" s="12">
        <v>1</v>
      </c>
      <c r="L82" s="12">
        <v>2</v>
      </c>
      <c r="M82" s="12">
        <v>0</v>
      </c>
      <c r="N82" s="12">
        <v>0</v>
      </c>
      <c r="O82" s="12">
        <v>0</v>
      </c>
      <c r="P82" s="12">
        <v>-691.155</v>
      </c>
      <c r="Q82" s="12">
        <v>0</v>
      </c>
      <c r="R82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2024-11-15T15:20:53Z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FD0C235992934784BDE1B17435B9F0EA_13</vt:lpwstr>
  </property>
  <property fmtid="{D5CDD505-2E9C-101B-9397-08002B2CF9AE}" pid="3" name="KSOProductBuildVer">
    <vt:lpwstr>2052-12.1.0.15712</vt:lpwstr>
  </property>
</Properties>
</file>