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<sst xmlns="http://schemas.openxmlformats.org/spreadsheetml/2006/main" count="717" uniqueCount="678">
  <si>
    <t>京沪深强转弱</t>
  </si>
  <si>
    <t>京沪深弱转强</t>
  </si>
  <si>
    <t>代码</t>
  </si>
  <si>
    <t>简称</t>
  </si>
  <si>
    <t>总市值</t>
  </si>
  <si>
    <t>近期强势</t>
  </si>
  <si>
    <t>41074.57亿</t>
  </si>
  <si>
    <t>中小综指</t>
  </si>
  <si>
    <t>110402.18亿</t>
  </si>
  <si>
    <t>酿酒</t>
  </si>
  <si>
    <t>37218.12亿</t>
  </si>
  <si>
    <t>红利指数</t>
  </si>
  <si>
    <t>80755.31亿</t>
  </si>
  <si>
    <t>贵州板块</t>
  </si>
  <si>
    <t>22891.95亿</t>
  </si>
  <si>
    <t>绩优股</t>
  </si>
  <si>
    <t>76066.99亿</t>
  </si>
  <si>
    <t>大基金持股</t>
  </si>
  <si>
    <t>18077.32亿</t>
  </si>
  <si>
    <t>医药</t>
  </si>
  <si>
    <t>39356.80亿</t>
  </si>
  <si>
    <t>山西板块</t>
  </si>
  <si>
    <t>8364.49亿</t>
  </si>
  <si>
    <t>石油</t>
  </si>
  <si>
    <t>25376.69亿</t>
  </si>
  <si>
    <t>猪肉</t>
  </si>
  <si>
    <t>7953.18亿</t>
  </si>
  <si>
    <t>医疗保健</t>
  </si>
  <si>
    <t>19934.91亿</t>
  </si>
  <si>
    <t>铜缆高速连接</t>
  </si>
  <si>
    <t>5807.93亿</t>
  </si>
  <si>
    <t>生物疫苗</t>
  </si>
  <si>
    <t>10984.10亿</t>
  </si>
  <si>
    <t>ST板块</t>
  </si>
  <si>
    <t>3354.39亿</t>
  </si>
  <si>
    <t>农林牧渔</t>
  </si>
  <si>
    <t>10679.60亿</t>
  </si>
  <si>
    <t>次新预增</t>
  </si>
  <si>
    <t>267.42亿</t>
  </si>
  <si>
    <t>户数增加</t>
  </si>
  <si>
    <t>10254.02亿</t>
  </si>
  <si>
    <t>农业主题</t>
  </si>
  <si>
    <t>--</t>
  </si>
  <si>
    <t>钢铁</t>
  </si>
  <si>
    <t>8603.67亿</t>
  </si>
  <si>
    <t>深次新股</t>
  </si>
  <si>
    <t>幽门螺杆菌</t>
  </si>
  <si>
    <t>6090.88亿</t>
  </si>
  <si>
    <t>乐富指数</t>
  </si>
  <si>
    <t>纺织服饰</t>
  </si>
  <si>
    <t>5818.60亿</t>
  </si>
  <si>
    <t>配股预案</t>
  </si>
  <si>
    <t>化纤</t>
  </si>
  <si>
    <t>4524.31亿</t>
  </si>
  <si>
    <t>股东增持</t>
  </si>
  <si>
    <t>4426.07亿</t>
  </si>
  <si>
    <t>高质押股</t>
  </si>
  <si>
    <t>4206.90亿</t>
  </si>
  <si>
    <t>吉林板块</t>
  </si>
  <si>
    <t>3767.60亿</t>
  </si>
  <si>
    <t>保险新进</t>
  </si>
  <si>
    <t>3755.39亿</t>
  </si>
  <si>
    <t>摘帽</t>
  </si>
  <si>
    <t>3023.35亿</t>
  </si>
  <si>
    <t>商誉减值</t>
  </si>
  <si>
    <t>2904.00亿</t>
  </si>
  <si>
    <t>文教休闲</t>
  </si>
  <si>
    <t>2525.96亿</t>
  </si>
  <si>
    <t>供销社</t>
  </si>
  <si>
    <t>1341.80亿</t>
  </si>
  <si>
    <t>酒店餐饮</t>
  </si>
  <si>
    <t>692.91亿</t>
  </si>
  <si>
    <t>业绩预降</t>
  </si>
  <si>
    <t>440.07亿</t>
  </si>
  <si>
    <t>水产品</t>
  </si>
  <si>
    <t>322.33亿</t>
  </si>
  <si>
    <t>绿色电力</t>
  </si>
  <si>
    <t>国证粮食</t>
  </si>
  <si>
    <t>国证服务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</si>
  <si>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</si>
  <si>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</si>
  <si>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</si>
  <si>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</si>
  <si>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</si>
  <si>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</si>
  <si>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</si>
  <si>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</si>
  <si>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</si>
  <si>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</si>
  <si>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</si>
  <si>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</si>
  <si>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</si>
  <si>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</si>
  <si>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</si>
  <si>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</si>
  <si>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</si>
  <si>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</si>
  <si>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</si>
  <si>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</si>
  <si>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</si>
  <si>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</si>
  <si>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</si>
  <si>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</si>
  <si>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</si>
  <si>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</si>
  <si>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</si>
  <si>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</si>
  <si>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</si>
  <si>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</si>
  <si>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</si>
  <si>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</si>
  <si>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</si>
  <si>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</si>
  <si>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中型综指</t>
  </si>
  <si>
    <t>沪公司债</t>
  </si>
  <si>
    <t>180成长</t>
  </si>
  <si>
    <t>180价值</t>
  </si>
  <si>
    <t>180R成长</t>
  </si>
  <si>
    <t>180R价值</t>
  </si>
  <si>
    <t>上证工业</t>
  </si>
  <si>
    <t>上证可选</t>
  </si>
  <si>
    <t>上证金融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</si>
  <si>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</si>
  <si>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</si>
  <si>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</si>
  <si>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</si>
  <si>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</si>
  <si>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</si>
  <si>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</si>
  <si>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</si>
  <si>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</si>
  <si>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</si>
  <si>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</si>
  <si>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</si>
  <si>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</si>
  <si>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</si>
  <si>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</si>
  <si>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</si>
  <si>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</si>
  <si>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</si>
  <si>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</si>
  <si>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</si>
  <si>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</si>
  <si>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</si>
  <si>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</si>
  <si>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</si>
  <si>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</si>
  <si>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</si>
  <si>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</si>
  <si>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</si>
  <si>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</si>
  <si>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</si>
  <si>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</si>
  <si>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</si>
  <si>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</si>
  <si>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</si>
  <si>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</si>
  <si>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</si>
  <si>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</si>
  <si>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</si>
  <si>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</si>
  <si>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</si>
  <si>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380金融</t>
  </si>
  <si>
    <t>380信息</t>
  </si>
  <si>
    <t>信用100</t>
  </si>
  <si>
    <t>380R成长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</si>
  <si>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</si>
  <si>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</si>
  <si>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</si>
  <si>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</si>
  <si>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</si>
  <si>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</si>
  <si>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</si>
  <si>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</si>
  <si>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180红利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</si>
  <si>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</si>
  <si>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</si>
  <si>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</si>
  <si>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</si>
  <si>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</si>
  <si>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</si>
  <si>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</si>
  <si>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</si>
  <si>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</si>
  <si>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</si>
  <si>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</si>
  <si>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</si>
  <si>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</si>
  <si>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</si>
  <si>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</si>
  <si>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</si>
  <si>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</si>
  <si>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</si>
  <si>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</si>
  <si>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</si>
  <si>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</si>
  <si>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</si>
  <si>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ESG 100</t>
  </si>
  <si>
    <t>300非银</t>
  </si>
  <si>
    <t>百发100</t>
  </si>
  <si>
    <t>中证1000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</si>
  <si>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</si>
  <si>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</si>
  <si>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</si>
  <si>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</si>
  <si>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</si>
  <si>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</si>
  <si>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</si>
  <si>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</si>
  <si>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</si>
  <si>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</si>
  <si>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</si>
  <si>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</si>
  <si>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</si>
  <si>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</si>
  <si>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</si>
  <si>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</si>
  <si>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</si>
  <si>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</si>
  <si>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300成长</t>
  </si>
  <si>
    <t>300价值</t>
  </si>
  <si>
    <t>公司债指</t>
  </si>
  <si>
    <t>基本面50</t>
  </si>
  <si>
    <t>中证央企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</si>
  <si>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</si>
  <si>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</si>
  <si>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</si>
  <si>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</si>
  <si>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</si>
  <si>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</si>
  <si>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</si>
  <si>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</si>
  <si>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</si>
  <si>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</si>
  <si>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</si>
  <si>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</si>
  <si>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</si>
  <si>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</si>
  <si>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</si>
  <si>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</si>
  <si>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</si>
  <si>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</si>
  <si>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</si>
  <si>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</si>
  <si>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</si>
  <si>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</si>
  <si>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</si>
  <si>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</si>
  <si>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</si>
  <si>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</si>
  <si>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</si>
  <si>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</si>
  <si>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</si>
  <si>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</si>
  <si>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</si>
  <si>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</si>
  <si>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</si>
  <si>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</si>
  <si>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</si>
  <si>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</si>
  <si>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</si>
  <si>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</si>
  <si>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</si>
  <si>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</si>
  <si>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</si>
  <si>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</si>
  <si>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</si>
  <si>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</si>
  <si>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</si>
  <si>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</si>
  <si>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</si>
  <si>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</si>
  <si>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</si>
  <si>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</si>
  <si>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</si>
  <si>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</si>
  <si>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</si>
  <si>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</si>
  <si>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</si>
  <si>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</si>
  <si>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</si>
  <si>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</si>
  <si>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</si>
  <si>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</si>
  <si>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</si>
  <si>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</si>
  <si>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</si>
  <si>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</si>
  <si>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</si>
  <si>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</si>
  <si>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</si>
  <si>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</si>
  <si>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</si>
  <si>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</si>
  <si>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</si>
  <si>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</si>
  <si>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</si>
  <si>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</si>
  <si>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</si>
  <si>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</si>
  <si>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</si>
  <si>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</si>
  <si>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</si>
  <si>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</si>
  <si>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</si>
  <si>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</si>
  <si>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</si>
  <si>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</si>
  <si>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</si>
  <si>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</si>
  <si>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</si>
  <si>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</si>
  <si>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</si>
  <si>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</si>
  <si>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</si>
  <si>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</si>
  <si>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</si>
  <si>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</si>
  <si>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</si>
  <si>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</si>
  <si>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</si>
  <si>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</si>
  <si>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</si>
  <si>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</si>
  <si>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</si>
  <si>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</si>
  <si>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</si>
  <si>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</si>
  <si>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</si>
  <si>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</si>
  <si>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</si>
  <si>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</si>
  <si>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</si>
  <si>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</si>
  <si>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</si>
  <si>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</si>
  <si>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</si>
  <si>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</si>
  <si>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</si>
  <si>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</si>
  <si>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</si>
  <si>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</si>
  <si>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</si>
  <si>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</si>
  <si>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</si>
  <si>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</si>
  <si>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</si>
  <si>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</si>
  <si>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</si>
  <si>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</si>
  <si>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</si>
  <si>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</si>
  <si>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</si>
  <si>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</si>
  <si>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</si>
  <si>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</si>
  <si>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</si>
  <si>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</si>
  <si>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</si>
  <si>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</si>
  <si>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</si>
  <si>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</si>
  <si>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</si>
  <si>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</si>
  <si>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</si>
  <si>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</si>
  <si>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</si>
  <si>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</si>
  <si>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</si>
  <si>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</si>
  <si>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</si>
  <si>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</si>
  <si>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</si>
  <si>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</si>
  <si>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</si>
  <si>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</si>
  <si>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</si>
  <si>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</si>
  <si>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</si>
  <si>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</si>
  <si>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</si>
  <si>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</si>
  <si>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</si>
  <si>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</si>
  <si>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</si>
  <si>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</si>
  <si>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</si>
  <si>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</si>
  <si>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</si>
  <si>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</si>
  <si>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</si>
  <si>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</si>
  <si>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</si>
  <si>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</si>
  <si>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</si>
  <si>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</si>
  <si>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</si>
  <si>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</si>
  <si>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</si>
  <si>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</si>
  <si>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</si>
  <si>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</si>
  <si>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</si>
  <si>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</si>
  <si>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</si>
  <si>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</si>
  <si>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</si>
  <si>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</si>
  <si>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</si>
  <si>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</si>
  <si>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</si>
  <si>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</si>
  <si>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</si>
  <si>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</si>
  <si>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</si>
  <si>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</si>
  <si>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</si>
  <si>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</si>
  <si>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</si>
  <si>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</si>
  <si>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</si>
  <si>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</si>
  <si>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</si>
  <si>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</si>
  <si>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</si>
  <si>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</si>
  <si>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</si>
  <si>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</si>
  <si>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</si>
  <si>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</si>
  <si>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</si>
  <si>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</si>
  <si>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</si>
  <si>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</si>
  <si>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</si>
  <si>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</si>
  <si>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</si>
  <si>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</si>
  <si>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</si>
  <si>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</si>
  <si>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</si>
  <si>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</si>
  <si>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</si>
  <si>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</si>
  <si>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</si>
  <si>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</si>
  <si>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</si>
  <si>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</si>
  <si>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</si>
  <si>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</si>
  <si>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</si>
  <si>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</si>
  <si>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</si>
  <si>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</si>
  <si>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</si>
  <si>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</si>
  <si>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</si>
  <si>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</si>
  <si>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</si>
  <si>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</si>
  <si>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</si>
  <si>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</si>
  <si>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</si>
  <si>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</si>
  <si>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</si>
  <si>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</si>
  <si>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</si>
  <si>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</si>
  <si>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</si>
  <si>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</si>
  <si>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</si>
  <si>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</si>
  <si>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</si>
  <si>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</si>
  <si>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</si>
  <si>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</si>
  <si>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</si>
  <si>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</si>
  <si>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</si>
  <si>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</si>
  <si>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</si>
  <si>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</si>
  <si>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</si>
  <si>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</si>
  <si>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</si>
  <si>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</si>
  <si>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</si>
  <si>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</si>
  <si>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</si>
  <si>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</si>
  <si>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</si>
  <si>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</si>
  <si>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</si>
  <si>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</si>
  <si>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</si>
  <si>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</si>
  <si>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</si>
  <si>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</si>
  <si>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</si>
  <si>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</si>
  <si>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</si>
  <si>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</si>
  <si>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</si>
  <si>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</si>
  <si>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</si>
  <si>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</si>
  <si>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</si>
  <si>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</si>
  <si>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</si>
  <si>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</si>
  <si>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</si>
  <si>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</si>
  <si>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</si>
  <si>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</si>
  <si>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</si>
  <si>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</si>
  <si>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</si>
  <si>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</si>
  <si>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TS00</t>
  </si>
  <si>
    <t>2年国债连续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</si>
  <si>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</si>
  <si>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</si>
  <si>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</si>
  <si>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</si>
  <si>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</si>
  <si>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</si>
  <si>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</si>
  <si>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</si>
  <si>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</si>
  <si>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</si>
  <si>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</si>
  <si>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</si>
  <si>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</si>
  <si>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</si>
  <si>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</si>
  <si>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</si>
  <si>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</si>
  <si>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</si>
  <si>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TA00</t>
  </si>
  <si>
    <t>PTA连续</t>
  </si>
  <si>
    <t>ZC00</t>
  </si>
  <si>
    <t>动力煤连续</t>
  </si>
  <si>
    <t>PB00</t>
  </si>
  <si>
    <t>沪铅连续</t>
  </si>
  <si>
    <t>AX00</t>
  </si>
  <si>
    <t>豆一连续</t>
  </si>
  <si>
    <t>PG00</t>
  </si>
  <si>
    <t>液化气连续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</si>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</sst>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H8" sqref="H8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8.8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"880880"</f>
        <v>880880</v>
      </c>
      <c r="B3" s="31" t="s">
        <v>5</v>
      </c>
      <c r="C3" s="31" t="s">
        <v>6</v>
      </c>
      <c r="D3" s="31" t="str">
        <f>"399101"</f>
        <v>399101</v>
      </c>
      <c r="E3" s="31" t="s">
        <v>7</v>
      </c>
      <c r="F3" s="31" t="s">
        <v>8</v>
      </c>
    </row>
    <row r="4" ht="16.5" spans="1:6">
      <c r="A4" s="31" t="str">
        <f>"880380"</f>
        <v>880380</v>
      </c>
      <c r="B4" s="31" t="s">
        <v>9</v>
      </c>
      <c r="C4" s="31" t="s">
        <v>10</v>
      </c>
      <c r="D4" s="31" t="str">
        <f>"000015"</f>
        <v>000015</v>
      </c>
      <c r="E4" s="31" t="s">
        <v>11</v>
      </c>
      <c r="F4" s="31" t="s">
        <v>12</v>
      </c>
    </row>
    <row r="5" ht="16.5" spans="1:6">
      <c r="A5" s="31" t="str">
        <f>"880229"</f>
        <v>880229</v>
      </c>
      <c r="B5" s="31" t="s">
        <v>13</v>
      </c>
      <c r="C5" s="31" t="s">
        <v>14</v>
      </c>
      <c r="D5" s="31" t="str">
        <f>"880835"</f>
        <v>880835</v>
      </c>
      <c r="E5" s="31" t="s">
        <v>15</v>
      </c>
      <c r="F5" s="31" t="s">
        <v>16</v>
      </c>
    </row>
    <row r="6" ht="16.5" spans="1:6">
      <c r="A6" s="31" t="str">
        <f>"880551"</f>
        <v>880551</v>
      </c>
      <c r="B6" s="31" t="s">
        <v>17</v>
      </c>
      <c r="C6" s="31" t="s">
        <v>18</v>
      </c>
      <c r="D6" s="31" t="str">
        <f>"880400"</f>
        <v>880400</v>
      </c>
      <c r="E6" s="31" t="s">
        <v>19</v>
      </c>
      <c r="F6" s="31" t="s">
        <v>20</v>
      </c>
    </row>
    <row r="7" ht="16.5" spans="1:6">
      <c r="A7" s="31" t="str">
        <f>"880217"</f>
        <v>880217</v>
      </c>
      <c r="B7" s="31" t="s">
        <v>21</v>
      </c>
      <c r="C7" s="31" t="s">
        <v>22</v>
      </c>
      <c r="D7" s="31" t="str">
        <f>"880310"</f>
        <v>880310</v>
      </c>
      <c r="E7" s="31" t="s">
        <v>23</v>
      </c>
      <c r="F7" s="31" t="s">
        <v>24</v>
      </c>
    </row>
    <row r="8" ht="16.5" spans="1:6">
      <c r="A8" s="31" t="str">
        <f>"880936"</f>
        <v>880936</v>
      </c>
      <c r="B8" s="31" t="s">
        <v>25</v>
      </c>
      <c r="C8" s="31" t="s">
        <v>26</v>
      </c>
      <c r="D8" s="31" t="str">
        <f>"880398"</f>
        <v>880398</v>
      </c>
      <c r="E8" s="31" t="s">
        <v>27</v>
      </c>
      <c r="F8" s="31" t="s">
        <v>28</v>
      </c>
    </row>
    <row r="9" ht="16.5" spans="1:6">
      <c r="A9" s="31" t="str">
        <f>"880523"</f>
        <v>880523</v>
      </c>
      <c r="B9" s="31" t="s">
        <v>29</v>
      </c>
      <c r="C9" s="31" t="s">
        <v>30</v>
      </c>
      <c r="D9" s="31" t="str">
        <f>"880557"</f>
        <v>880557</v>
      </c>
      <c r="E9" s="31" t="s">
        <v>31</v>
      </c>
      <c r="F9" s="31" t="s">
        <v>32</v>
      </c>
    </row>
    <row r="10" ht="16.5" spans="1:6">
      <c r="A10" s="31" t="str">
        <f>"880516"</f>
        <v>880516</v>
      </c>
      <c r="B10" s="31" t="s">
        <v>33</v>
      </c>
      <c r="C10" s="31" t="s">
        <v>34</v>
      </c>
      <c r="D10" s="31" t="str">
        <f>"880360"</f>
        <v>880360</v>
      </c>
      <c r="E10" s="31" t="s">
        <v>35</v>
      </c>
      <c r="F10" s="31" t="s">
        <v>36</v>
      </c>
    </row>
    <row r="11" ht="16.5" spans="1:6">
      <c r="A11" s="31" t="str">
        <f>"880778"</f>
        <v>880778</v>
      </c>
      <c r="B11" s="31" t="s">
        <v>37</v>
      </c>
      <c r="C11" s="31" t="s">
        <v>38</v>
      </c>
      <c r="D11" s="31" t="str">
        <f>"880876"</f>
        <v>880876</v>
      </c>
      <c r="E11" s="31" t="s">
        <v>39</v>
      </c>
      <c r="F11" s="31" t="s">
        <v>40</v>
      </c>
    </row>
    <row r="12" ht="16.5" spans="1:6">
      <c r="A12" s="31" t="str">
        <f>"000122"</f>
        <v>000122</v>
      </c>
      <c r="B12" s="31" t="s">
        <v>41</v>
      </c>
      <c r="C12" s="31" t="s">
        <v>42</v>
      </c>
      <c r="D12" s="31" t="str">
        <f>"880318"</f>
        <v>880318</v>
      </c>
      <c r="E12" s="31" t="s">
        <v>43</v>
      </c>
      <c r="F12" s="31" t="s">
        <v>44</v>
      </c>
    </row>
    <row r="13" ht="16.5" spans="1:6">
      <c r="A13" s="31" t="str">
        <f>"399678"</f>
        <v>399678</v>
      </c>
      <c r="B13" s="31" t="s">
        <v>45</v>
      </c>
      <c r="C13" s="31" t="s">
        <v>42</v>
      </c>
      <c r="D13" s="31" t="str">
        <f>"880766"</f>
        <v>880766</v>
      </c>
      <c r="E13" s="31" t="s">
        <v>46</v>
      </c>
      <c r="F13" s="31" t="s">
        <v>47</v>
      </c>
    </row>
    <row r="14" ht="16.5" spans="1:6">
      <c r="A14" s="31" t="str">
        <f>"399103"</f>
        <v>399103</v>
      </c>
      <c r="B14" s="31" t="s">
        <v>48</v>
      </c>
      <c r="C14" s="31" t="s">
        <v>42</v>
      </c>
      <c r="D14" s="31" t="str">
        <f>"880367"</f>
        <v>880367</v>
      </c>
      <c r="E14" s="31" t="s">
        <v>49</v>
      </c>
      <c r="F14" s="31" t="s">
        <v>50</v>
      </c>
    </row>
    <row r="15" ht="16.5" spans="1:6">
      <c r="A15" s="31" t="str">
        <f>"880890"</f>
        <v>880890</v>
      </c>
      <c r="B15" s="31" t="s">
        <v>51</v>
      </c>
      <c r="C15" s="31" t="s">
        <v>42</v>
      </c>
      <c r="D15" s="31" t="str">
        <f>"880330"</f>
        <v>880330</v>
      </c>
      <c r="E15" s="31" t="s">
        <v>52</v>
      </c>
      <c r="F15" s="31" t="s">
        <v>53</v>
      </c>
    </row>
    <row r="16" ht="16.5" spans="1:6">
      <c r="A16" s="24"/>
      <c r="B16" s="24"/>
      <c r="C16" s="24"/>
      <c r="D16" s="31" t="str">
        <f>"880807"</f>
        <v>880807</v>
      </c>
      <c r="E16" s="31" t="s">
        <v>54</v>
      </c>
      <c r="F16" s="31" t="s">
        <v>55</v>
      </c>
    </row>
    <row r="17" ht="16.5" spans="1:6">
      <c r="A17" s="24"/>
      <c r="B17" s="24"/>
      <c r="C17" s="24"/>
      <c r="D17" s="31" t="str">
        <f>"880892"</f>
        <v>880892</v>
      </c>
      <c r="E17" s="31" t="s">
        <v>56</v>
      </c>
      <c r="F17" s="31" t="s">
        <v>57</v>
      </c>
    </row>
    <row r="18" ht="16.5" spans="1:6">
      <c r="A18" s="24"/>
      <c r="B18" s="24"/>
      <c r="C18" s="24"/>
      <c r="D18" s="31" t="str">
        <f>"880203"</f>
        <v>880203</v>
      </c>
      <c r="E18" s="31" t="s">
        <v>58</v>
      </c>
      <c r="F18" s="31" t="s">
        <v>59</v>
      </c>
    </row>
    <row r="19" ht="17.25" spans="1:6">
      <c r="A19" s="32"/>
      <c r="B19" s="32"/>
      <c r="C19" s="32"/>
      <c r="D19" s="31" t="str">
        <f>"880782"</f>
        <v>880782</v>
      </c>
      <c r="E19" s="31" t="s">
        <v>60</v>
      </c>
      <c r="F19" s="31" t="s">
        <v>61</v>
      </c>
    </row>
    <row r="20" ht="17.25" spans="1:6">
      <c r="A20" s="32"/>
      <c r="B20" s="32"/>
      <c r="C20" s="32"/>
      <c r="D20" s="31" t="str">
        <f>"880573"</f>
        <v>880573</v>
      </c>
      <c r="E20" s="31" t="s">
        <v>62</v>
      </c>
      <c r="F20" s="31" t="s">
        <v>63</v>
      </c>
    </row>
    <row r="21" ht="17.25" spans="1:6">
      <c r="A21" s="32"/>
      <c r="B21" s="32"/>
      <c r="C21" s="32"/>
      <c r="D21" s="31" t="str">
        <f>"880817"</f>
        <v>880817</v>
      </c>
      <c r="E21" s="31" t="s">
        <v>64</v>
      </c>
      <c r="F21" s="31" t="s">
        <v>65</v>
      </c>
    </row>
    <row r="22" ht="17.25" spans="1:6">
      <c r="A22" s="32"/>
      <c r="B22" s="32"/>
      <c r="C22" s="32"/>
      <c r="D22" s="31" t="str">
        <f>"880422"</f>
        <v>880422</v>
      </c>
      <c r="E22" s="31" t="s">
        <v>66</v>
      </c>
      <c r="F22" s="31" t="s">
        <v>67</v>
      </c>
    </row>
    <row r="23" ht="17.25" spans="1:6">
      <c r="A23" s="32"/>
      <c r="B23" s="32"/>
      <c r="C23" s="32"/>
      <c r="D23" s="31" t="str">
        <f>"880642"</f>
        <v>880642</v>
      </c>
      <c r="E23" s="31" t="s">
        <v>68</v>
      </c>
      <c r="F23" s="31" t="s">
        <v>69</v>
      </c>
    </row>
    <row r="24" ht="17.25" spans="1:6">
      <c r="A24" s="32"/>
      <c r="B24" s="32"/>
      <c r="C24" s="32"/>
      <c r="D24" s="31" t="str">
        <f>"880423"</f>
        <v>880423</v>
      </c>
      <c r="E24" s="31" t="s">
        <v>70</v>
      </c>
      <c r="F24" s="31" t="s">
        <v>71</v>
      </c>
    </row>
    <row r="25" ht="17.25" spans="1:6">
      <c r="A25" s="32"/>
      <c r="B25" s="32"/>
      <c r="C25" s="32"/>
      <c r="D25" s="31" t="str">
        <f>"880843"</f>
        <v>880843</v>
      </c>
      <c r="E25" s="31" t="s">
        <v>72</v>
      </c>
      <c r="F25" s="31" t="s">
        <v>73</v>
      </c>
    </row>
    <row r="26" ht="17.25" spans="1:6">
      <c r="A26" s="32"/>
      <c r="B26" s="32"/>
      <c r="C26" s="32"/>
      <c r="D26" s="31" t="str">
        <f>"880903"</f>
        <v>880903</v>
      </c>
      <c r="E26" s="31" t="s">
        <v>74</v>
      </c>
      <c r="F26" s="31" t="s">
        <v>75</v>
      </c>
    </row>
    <row r="27" ht="17.25" spans="1:6">
      <c r="A27" s="32"/>
      <c r="B27" s="32"/>
      <c r="C27" s="32"/>
      <c r="D27" s="31" t="str">
        <f>"399438"</f>
        <v>399438</v>
      </c>
      <c r="E27" s="31" t="s">
        <v>76</v>
      </c>
      <c r="F27" s="31" t="s">
        <v>42</v>
      </c>
    </row>
    <row r="28" ht="17.25" spans="1:6">
      <c r="A28" s="32"/>
      <c r="B28" s="32"/>
      <c r="C28" s="32"/>
      <c r="D28" s="31" t="str">
        <f>"399365"</f>
        <v>399365</v>
      </c>
      <c r="E28" s="31" t="s">
        <v>77</v>
      </c>
      <c r="F28" s="31" t="s">
        <v>42</v>
      </c>
    </row>
    <row r="29" ht="17.25" spans="1:6">
      <c r="A29" s="32"/>
      <c r="B29" s="32"/>
      <c r="C29" s="32"/>
      <c r="D29" s="31" t="str">
        <f>"399320"</f>
        <v>399320</v>
      </c>
      <c r="E29" s="31" t="s">
        <v>78</v>
      </c>
      <c r="F29" s="31" t="s">
        <v>42</v>
      </c>
    </row>
    <row r="30" ht="17.25" spans="1:6">
      <c r="A30" s="32"/>
      <c r="B30" s="32"/>
      <c r="C30" s="32"/>
      <c r="D30" s="31" t="str">
        <f>"399319"</f>
        <v>399319</v>
      </c>
      <c r="E30" s="31" t="s">
        <v>79</v>
      </c>
      <c r="F30" s="31" t="s">
        <v>42</v>
      </c>
    </row>
    <row r="31" ht="17.25" spans="1:6">
      <c r="A31" s="32"/>
      <c r="B31" s="32"/>
      <c r="C31" s="32"/>
      <c r="D31" s="24"/>
      <c r="E31" s="24"/>
      <c r="F31" s="24"/>
    </row>
    <row r="32" ht="17.25" spans="1:6">
      <c r="A32" s="32"/>
      <c r="B32" s="32"/>
      <c r="C32" s="32"/>
      <c r="D32" s="24"/>
      <c r="E32" s="24"/>
      <c r="F32" s="24"/>
    </row>
    <row r="33" ht="17.25" spans="1:6">
      <c r="A33" s="32"/>
      <c r="B33" s="32"/>
      <c r="C33" s="32"/>
      <c r="D33" s="24"/>
      <c r="E33" s="24"/>
      <c r="F33" s="24"/>
    </row>
    <row r="34" ht="17.25" spans="1:6">
      <c r="A34" s="32"/>
      <c r="B34" s="32"/>
      <c r="C34" s="32"/>
      <c r="D34" s="24"/>
      <c r="E34" s="24"/>
      <c r="F34" s="24"/>
    </row>
    <row r="35" ht="17.25" spans="1:6">
      <c r="A35" s="32"/>
      <c r="B35" s="32"/>
      <c r="C35" s="32"/>
      <c r="D35" s="24"/>
      <c r="E35" s="24"/>
      <c r="F35" s="24"/>
    </row>
    <row r="36" ht="17.25" spans="1:6">
      <c r="A36" s="32"/>
      <c r="B36" s="32"/>
      <c r="C36" s="32"/>
      <c r="D36" s="24"/>
      <c r="E36" s="24"/>
      <c r="F36" s="24"/>
    </row>
    <row r="37" ht="17.25" spans="1:6">
      <c r="A37" s="32"/>
      <c r="B37" s="32"/>
      <c r="C37" s="32"/>
      <c r="D37" s="24"/>
      <c r="E37" s="24"/>
      <c r="F37" s="24"/>
    </row>
    <row r="38" ht="17.25" spans="1:6">
      <c r="A38" s="32"/>
      <c r="B38" s="32"/>
      <c r="C38" s="32"/>
      <c r="D38" s="24"/>
      <c r="E38" s="24"/>
      <c r="F38" s="24"/>
    </row>
    <row r="39" ht="17.25" spans="1:6">
      <c r="A39" s="32"/>
      <c r="B39" s="32"/>
      <c r="C39" s="32"/>
      <c r="D39" s="24"/>
      <c r="E39" s="24"/>
      <c r="F39" s="24"/>
    </row>
    <row r="40" ht="17.25" spans="1:6">
      <c r="A40" s="32"/>
      <c r="B40" s="32"/>
      <c r="C40" s="32"/>
      <c r="D40" s="24"/>
      <c r="E40" s="24"/>
      <c r="F40" s="24"/>
    </row>
    <row r="41" ht="17.25" spans="1:6">
      <c r="A41" s="32"/>
      <c r="B41" s="32"/>
      <c r="C41" s="32"/>
      <c r="D41" s="24"/>
      <c r="E41" s="24"/>
      <c r="F41" s="24"/>
    </row>
    <row r="42" ht="17.25" spans="1:6">
      <c r="A42" s="32"/>
      <c r="B42" s="32"/>
      <c r="C42" s="32"/>
      <c r="D42" s="24"/>
      <c r="E42" s="24"/>
      <c r="F42" s="24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4"/>
      <c r="E48" s="24"/>
      <c r="F48" s="24"/>
    </row>
    <row r="49" ht="16.5" spans="1:6">
      <c r="A49" s="24"/>
      <c r="B49" s="24"/>
      <c r="C49" s="24"/>
      <c r="D49" s="24"/>
      <c r="E49" s="24"/>
      <c r="F49" s="24"/>
    </row>
    <row r="50" ht="16.5" spans="1:6">
      <c r="A50" s="24"/>
      <c r="B50" s="24"/>
      <c r="C50" s="24"/>
      <c r="D50" s="24"/>
      <c r="E50" s="24"/>
      <c r="F50" s="24"/>
    </row>
    <row r="51" ht="16.5" spans="1:6">
      <c r="A51" s="24"/>
      <c r="B51" s="24"/>
      <c r="C51" s="24"/>
      <c r="D51" s="24"/>
      <c r="E51" s="24"/>
      <c r="F51" s="24"/>
    </row>
    <row r="52" ht="16.5" spans="1:6">
      <c r="A52" s="24"/>
      <c r="B52" s="24"/>
      <c r="C52" s="24"/>
      <c r="D52" s="24"/>
      <c r="E52" s="24"/>
      <c r="F52" s="24"/>
    </row>
    <row r="53" ht="16.5" spans="1:6">
      <c r="A53" s="24"/>
      <c r="B53" s="24"/>
      <c r="C53" s="24"/>
      <c r="D53" s="24"/>
      <c r="E53" s="24"/>
      <c r="F53" s="24"/>
    </row>
    <row r="54" ht="16.5" spans="1:6">
      <c r="A54" s="24"/>
      <c r="B54" s="24"/>
      <c r="C54" s="24"/>
      <c r="D54" s="24"/>
      <c r="E54" s="24"/>
      <c r="F54" s="24"/>
    </row>
    <row r="55" ht="16.5" spans="1:6">
      <c r="A55" s="24"/>
      <c r="B55" s="24"/>
      <c r="C55" s="24"/>
      <c r="D55" s="24"/>
      <c r="E55" s="24"/>
      <c r="F55" s="24"/>
    </row>
    <row r="56" ht="16.5" spans="1:6">
      <c r="A56" s="24"/>
      <c r="B56" s="24"/>
      <c r="C56" s="24"/>
      <c r="D56" s="24"/>
      <c r="E56" s="24"/>
      <c r="F56" s="24"/>
    </row>
    <row r="57" ht="16.5" spans="1:6">
      <c r="A57" s="24"/>
      <c r="B57" s="24"/>
      <c r="C57" s="24"/>
      <c r="D57" s="24"/>
      <c r="E57" s="24"/>
      <c r="F57" s="24"/>
    </row>
    <row r="58" ht="16.5" spans="1:6">
      <c r="A58" s="24"/>
      <c r="B58" s="24"/>
      <c r="C58" s="24"/>
      <c r="D58" s="24"/>
      <c r="E58" s="24"/>
      <c r="F58" s="24"/>
    </row>
    <row r="59" ht="16.5" spans="1:6">
      <c r="A59" s="24"/>
      <c r="B59" s="24"/>
      <c r="C59" s="24"/>
      <c r="D59" s="24"/>
      <c r="E59" s="24"/>
      <c r="F59" s="24"/>
    </row>
    <row r="60" ht="16.5" spans="1:6">
      <c r="A60" s="24"/>
      <c r="B60" s="24"/>
      <c r="C60" s="24"/>
      <c r="D60" s="24"/>
      <c r="E60" s="24"/>
      <c r="F60" s="24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3">
      <c r="A127" s="24"/>
      <c r="B127" s="24"/>
      <c r="C127" s="24"/>
    </row>
    <row r="128" ht="16.5" spans="1:3">
      <c r="A128" s="24"/>
      <c r="B128" s="24"/>
      <c r="C128" s="24"/>
    </row>
    <row r="129" ht="16.5" spans="1:3">
      <c r="A129" s="24"/>
      <c r="B129" s="24"/>
      <c r="C129" s="24"/>
    </row>
    <row r="130" ht="16.5" spans="1:3">
      <c r="A130" s="24"/>
      <c r="B130" s="24"/>
      <c r="C130" s="24"/>
    </row>
    <row r="131" ht="16.5" spans="1:3">
      <c r="A131" s="24"/>
      <c r="B131" s="24"/>
      <c r="C131" s="24"/>
    </row>
    <row r="132" ht="16.5" spans="1:3">
      <c r="A132" s="24"/>
      <c r="B132" s="24"/>
      <c r="C132" s="24"/>
    </row>
    <row r="133" ht="16.5" spans="1:3">
      <c r="A133" s="24"/>
      <c r="B133" s="24"/>
      <c r="C133" s="24"/>
    </row>
    <row r="134" ht="16.5" spans="1:3">
      <c r="A134" s="24"/>
      <c r="B134" s="24"/>
      <c r="C134" s="24"/>
    </row>
    <row r="135" ht="16.5" spans="1:3">
      <c r="A135" s="24"/>
      <c r="B135" s="24"/>
      <c r="C135" s="24"/>
    </row>
    <row r="136" ht="16.5" spans="1:3">
      <c r="A136" s="24"/>
      <c r="B136" s="24"/>
      <c r="C136" s="24"/>
    </row>
    <row r="137" ht="16.5" spans="1:3">
      <c r="A137" s="24"/>
      <c r="B137" s="24"/>
      <c r="C137" s="24"/>
    </row>
    <row r="138" ht="16.5" spans="1:3">
      <c r="A138" s="24"/>
      <c r="B138" s="24"/>
      <c r="C138" s="24"/>
    </row>
    <row r="139" ht="16.5" spans="1:3">
      <c r="A139" s="24"/>
      <c r="B139" s="24"/>
      <c r="C139" s="24"/>
    </row>
    <row r="140" ht="16.5" spans="1:3">
      <c r="A140" s="24"/>
      <c r="B140" s="24"/>
      <c r="C140" s="24"/>
    </row>
    <row r="141" ht="16.5" spans="1:3">
      <c r="A141" s="24"/>
      <c r="B141" s="24"/>
      <c r="C141" s="24"/>
    </row>
    <row r="142" ht="16.5" spans="1:3">
      <c r="A142" s="24"/>
      <c r="B142" s="24"/>
      <c r="C142" s="24"/>
    </row>
    <row r="143" ht="16.5" spans="1:3">
      <c r="A143" s="24"/>
      <c r="B143" s="24"/>
      <c r="C143" s="24"/>
    </row>
    <row r="144" ht="16.5" spans="1:3">
      <c r="A144" s="24"/>
      <c r="B144" s="24"/>
      <c r="C144" s="24"/>
    </row>
    <row r="145" ht="16.5" spans="1:3">
      <c r="A145" s="24"/>
      <c r="B145" s="24"/>
      <c r="C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  <row r="152" ht="16.5" spans="1:3">
      <c r="A152" s="24"/>
      <c r="B152" s="24"/>
      <c r="C152" s="24"/>
    </row>
    <row r="153" ht="16.5" spans="1:3">
      <c r="A153" s="24"/>
      <c r="B153" s="24"/>
      <c r="C153" s="24"/>
    </row>
    <row r="154" ht="16.5" spans="1:3">
      <c r="A154" s="24"/>
      <c r="B154" s="24"/>
      <c r="C154" s="24"/>
    </row>
    <row r="155" ht="16.5" spans="1:3">
      <c r="A155" s="24"/>
      <c r="B155" s="24"/>
      <c r="C155" s="24"/>
    </row>
    <row r="156" ht="16.5" spans="1:3">
      <c r="A156" s="24"/>
      <c r="B156" s="24"/>
      <c r="C156" s="24"/>
    </row>
    <row r="157" ht="16.5" spans="1:3">
      <c r="A157" s="24"/>
      <c r="B157" s="24"/>
      <c r="C157" s="24"/>
    </row>
    <row r="158" ht="16.5" spans="1:3">
      <c r="A158" s="24"/>
      <c r="B158" s="24"/>
      <c r="C158" s="24"/>
    </row>
    <row r="159" ht="16.5" spans="1:3">
      <c r="A159" s="24"/>
      <c r="B159" s="24"/>
      <c r="C159" s="24"/>
    </row>
    <row r="160" ht="16.5" spans="1:3">
      <c r="A160" s="24"/>
      <c r="B160" s="24"/>
      <c r="C160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2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80</v>
      </c>
      <c r="B1" s="2"/>
      <c r="C1" s="2"/>
      <c r="D1" s="2"/>
      <c r="E1" s="2"/>
      <c r="F1" s="2"/>
      <c r="G1" s="2"/>
      <c r="H1" s="2"/>
      <c r="I1" s="2"/>
      <c r="J1" s="17"/>
      <c r="K1" s="1" t="s">
        <v>81</v>
      </c>
      <c r="L1" s="1"/>
      <c r="M1" s="1"/>
      <c r="N1" s="1"/>
      <c r="O1" s="1"/>
      <c r="P1" s="1"/>
      <c r="Q1" s="1"/>
      <c r="R1" s="1"/>
    </row>
    <row r="2" ht="22.5" spans="1:18">
      <c r="A2" s="3" t="s">
        <v>82</v>
      </c>
      <c r="B2" s="4" t="s">
        <v>83</v>
      </c>
      <c r="C2" s="4" t="s">
        <v>84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18" t="s">
        <v>91</v>
      </c>
      <c r="K2" s="13" t="s">
        <v>92</v>
      </c>
      <c r="L2" s="13" t="s">
        <v>93</v>
      </c>
      <c r="M2" s="13" t="s">
        <v>94</v>
      </c>
      <c r="N2" s="13" t="s">
        <v>95</v>
      </c>
      <c r="O2" s="13" t="s">
        <v>96</v>
      </c>
      <c r="P2" s="13" t="s">
        <v>97</v>
      </c>
      <c r="Q2" s="13" t="s">
        <v>98</v>
      </c>
      <c r="R2" s="13" t="s">
        <v>99</v>
      </c>
    </row>
    <row r="3" ht="16.5" spans="1:18">
      <c r="A3" s="16">
        <v>1</v>
      </c>
      <c r="B3" s="16" t="s">
        <v>100</v>
      </c>
      <c r="C3" s="16">
        <v>2755.218</v>
      </c>
      <c r="D3" s="16">
        <v>3242.868</v>
      </c>
      <c r="E3" s="16">
        <v>0</v>
      </c>
      <c r="F3" s="16">
        <v>0</v>
      </c>
      <c r="G3" s="16">
        <v>0</v>
      </c>
      <c r="H3" s="16">
        <v>1</v>
      </c>
      <c r="I3" s="19">
        <v>1.325</v>
      </c>
      <c r="J3" s="19">
        <v>16.163</v>
      </c>
      <c r="K3" s="20">
        <v>4</v>
      </c>
      <c r="L3" s="20">
        <v>2</v>
      </c>
      <c r="M3" s="20">
        <v>0</v>
      </c>
      <c r="N3" s="20">
        <v>1</v>
      </c>
      <c r="O3" s="20">
        <v>0</v>
      </c>
      <c r="P3" s="20">
        <v>-2.394</v>
      </c>
      <c r="Q3" s="20">
        <v>0</v>
      </c>
      <c r="R3" s="20">
        <v>0</v>
      </c>
    </row>
    <row r="4" ht="16.5" spans="1:18">
      <c r="A4" s="16">
        <v>2</v>
      </c>
      <c r="B4" s="16" t="s">
        <v>101</v>
      </c>
      <c r="C4" s="16">
        <v>2887.648</v>
      </c>
      <c r="D4" s="16">
        <v>3399.349</v>
      </c>
      <c r="E4" s="16">
        <v>0</v>
      </c>
      <c r="F4" s="16">
        <v>0</v>
      </c>
      <c r="G4" s="16">
        <v>0</v>
      </c>
      <c r="H4" s="16">
        <v>1</v>
      </c>
      <c r="I4" s="19">
        <v>1.314</v>
      </c>
      <c r="J4" s="19">
        <v>16.169</v>
      </c>
      <c r="K4" s="20">
        <v>4</v>
      </c>
      <c r="L4" s="20">
        <v>2</v>
      </c>
      <c r="M4" s="20">
        <v>0</v>
      </c>
      <c r="N4" s="20">
        <v>1</v>
      </c>
      <c r="O4" s="20">
        <v>0</v>
      </c>
      <c r="P4" s="20">
        <v>-2.51</v>
      </c>
      <c r="Q4" s="20">
        <v>0</v>
      </c>
      <c r="R4" s="20">
        <v>0</v>
      </c>
    </row>
    <row r="5" ht="16.5" spans="1:18">
      <c r="A5" s="16">
        <v>3</v>
      </c>
      <c r="B5" s="16" t="s">
        <v>102</v>
      </c>
      <c r="C5" s="16">
        <v>225.584</v>
      </c>
      <c r="D5" s="16">
        <v>259.514</v>
      </c>
      <c r="E5" s="16">
        <v>0</v>
      </c>
      <c r="F5" s="16">
        <v>0</v>
      </c>
      <c r="G5" s="16">
        <v>0</v>
      </c>
      <c r="H5" s="16">
        <v>1</v>
      </c>
      <c r="I5" s="19">
        <v>6.727</v>
      </c>
      <c r="J5" s="19">
        <v>18.922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-0.26</v>
      </c>
      <c r="Q5" s="20">
        <v>0</v>
      </c>
      <c r="R5" s="20">
        <v>0</v>
      </c>
    </row>
    <row r="6" ht="16.5" spans="1:18">
      <c r="A6" s="16">
        <v>5</v>
      </c>
      <c r="B6" s="16" t="s">
        <v>103</v>
      </c>
      <c r="C6" s="16">
        <v>2064.729</v>
      </c>
      <c r="D6" s="16">
        <v>2470.375</v>
      </c>
      <c r="E6" s="16">
        <v>0</v>
      </c>
      <c r="F6" s="16">
        <v>0</v>
      </c>
      <c r="G6" s="16">
        <v>0</v>
      </c>
      <c r="H6" s="16">
        <v>1</v>
      </c>
      <c r="I6" s="19">
        <v>2.811</v>
      </c>
      <c r="J6" s="19">
        <v>18.77</v>
      </c>
      <c r="K6" s="20">
        <v>4</v>
      </c>
      <c r="L6" s="20">
        <v>2</v>
      </c>
      <c r="M6" s="20">
        <v>0</v>
      </c>
      <c r="N6" s="20">
        <v>1</v>
      </c>
      <c r="O6" s="20">
        <v>0</v>
      </c>
      <c r="P6" s="20">
        <v>-2.36</v>
      </c>
      <c r="Q6" s="20">
        <v>0</v>
      </c>
      <c r="R6" s="20">
        <v>0</v>
      </c>
    </row>
    <row r="7" ht="16.5" spans="1:18">
      <c r="A7" s="16">
        <v>6</v>
      </c>
      <c r="B7" s="16" t="s">
        <v>104</v>
      </c>
      <c r="C7" s="16">
        <v>4000.42</v>
      </c>
      <c r="D7" s="16">
        <v>5095.257</v>
      </c>
      <c r="E7" s="16">
        <v>0</v>
      </c>
      <c r="F7" s="16">
        <v>0</v>
      </c>
      <c r="G7" s="16">
        <v>0</v>
      </c>
      <c r="H7" s="16">
        <v>1</v>
      </c>
      <c r="I7" s="19">
        <v>2.168</v>
      </c>
      <c r="J7" s="19">
        <v>23.19</v>
      </c>
      <c r="K7" s="20">
        <v>4</v>
      </c>
      <c r="L7" s="20">
        <v>0</v>
      </c>
      <c r="M7" s="20">
        <v>0</v>
      </c>
      <c r="N7" s="20">
        <v>1</v>
      </c>
      <c r="O7" s="20">
        <v>0</v>
      </c>
      <c r="P7" s="20">
        <v>-3.546</v>
      </c>
      <c r="Q7" s="20">
        <v>0</v>
      </c>
      <c r="R7" s="20">
        <v>0</v>
      </c>
    </row>
    <row r="8" ht="16.5" spans="1:18">
      <c r="A8" s="16">
        <v>8</v>
      </c>
      <c r="B8" s="16" t="s">
        <v>105</v>
      </c>
      <c r="C8" s="16">
        <v>2595.384</v>
      </c>
      <c r="D8" s="16">
        <v>2959.437</v>
      </c>
      <c r="E8" s="16">
        <v>0</v>
      </c>
      <c r="F8" s="16">
        <v>0</v>
      </c>
      <c r="G8" s="16">
        <v>0</v>
      </c>
      <c r="H8" s="16">
        <v>1</v>
      </c>
      <c r="I8" s="19">
        <v>3.582</v>
      </c>
      <c r="J8" s="19">
        <v>15.443</v>
      </c>
      <c r="K8" s="20">
        <v>4</v>
      </c>
      <c r="L8" s="20">
        <v>2</v>
      </c>
      <c r="M8" s="20">
        <v>0</v>
      </c>
      <c r="N8" s="20">
        <v>1</v>
      </c>
      <c r="O8" s="20">
        <v>0</v>
      </c>
      <c r="P8" s="20">
        <v>-5.265</v>
      </c>
      <c r="Q8" s="20">
        <v>0</v>
      </c>
      <c r="R8" s="20">
        <v>0</v>
      </c>
    </row>
    <row r="9" ht="16.5" spans="1:18">
      <c r="A9" s="16">
        <v>10</v>
      </c>
      <c r="B9" s="16" t="s">
        <v>106</v>
      </c>
      <c r="C9" s="16">
        <v>7153.256</v>
      </c>
      <c r="D9" s="16">
        <v>8424.159</v>
      </c>
      <c r="E9" s="16">
        <v>0</v>
      </c>
      <c r="F9" s="16">
        <v>0</v>
      </c>
      <c r="G9" s="16">
        <v>0</v>
      </c>
      <c r="H9" s="16">
        <v>1</v>
      </c>
      <c r="I9" s="19">
        <v>1.926</v>
      </c>
      <c r="J9" s="19">
        <v>16.722</v>
      </c>
      <c r="K9" s="20">
        <v>2</v>
      </c>
      <c r="L9" s="20">
        <v>2</v>
      </c>
      <c r="M9" s="20">
        <v>0</v>
      </c>
      <c r="N9" s="20">
        <v>1</v>
      </c>
      <c r="O9" s="20">
        <v>0</v>
      </c>
      <c r="P9" s="20">
        <v>-0.803</v>
      </c>
      <c r="Q9" s="20">
        <v>0</v>
      </c>
      <c r="R9" s="20">
        <v>0</v>
      </c>
    </row>
    <row r="10" ht="16.5" spans="1:18">
      <c r="A10" s="16">
        <v>11</v>
      </c>
      <c r="B10" s="16" t="s">
        <v>107</v>
      </c>
      <c r="C10" s="16">
        <v>5557.219</v>
      </c>
      <c r="D10" s="16">
        <v>6497.118</v>
      </c>
      <c r="E10" s="16">
        <v>0</v>
      </c>
      <c r="F10" s="16">
        <v>0</v>
      </c>
      <c r="G10" s="16">
        <v>0</v>
      </c>
      <c r="H10" s="16">
        <v>1</v>
      </c>
      <c r="I10" s="19">
        <v>4.726</v>
      </c>
      <c r="J10" s="19">
        <v>18.509</v>
      </c>
      <c r="K10" s="20">
        <v>3</v>
      </c>
      <c r="L10" s="20">
        <v>2</v>
      </c>
      <c r="M10" s="20">
        <v>0</v>
      </c>
      <c r="N10" s="20">
        <v>0</v>
      </c>
      <c r="O10" s="20">
        <v>0</v>
      </c>
      <c r="P10" s="20">
        <v>-1.569</v>
      </c>
      <c r="Q10" s="20">
        <v>0</v>
      </c>
      <c r="R10" s="20">
        <v>0</v>
      </c>
    </row>
    <row r="11" ht="16.5" spans="1:18">
      <c r="A11" s="16">
        <v>12</v>
      </c>
      <c r="B11" s="16" t="s">
        <v>108</v>
      </c>
      <c r="C11" s="16">
        <v>213.692</v>
      </c>
      <c r="D11" s="16">
        <v>217.264</v>
      </c>
      <c r="E11" s="16">
        <v>0</v>
      </c>
      <c r="F11" s="16">
        <v>0</v>
      </c>
      <c r="G11" s="16">
        <v>0</v>
      </c>
      <c r="H11" s="16">
        <v>1</v>
      </c>
      <c r="I11" s="19">
        <v>0.078</v>
      </c>
      <c r="J11" s="19">
        <v>1.721</v>
      </c>
      <c r="K11" s="20">
        <v>4</v>
      </c>
      <c r="L11" s="20">
        <v>2</v>
      </c>
      <c r="M11" s="20">
        <v>0</v>
      </c>
      <c r="N11" s="20">
        <v>1</v>
      </c>
      <c r="O11" s="20">
        <v>0</v>
      </c>
      <c r="P11" s="20">
        <v>-7.152</v>
      </c>
      <c r="Q11" s="20">
        <v>0</v>
      </c>
      <c r="R11" s="20">
        <v>0</v>
      </c>
    </row>
    <row r="12" ht="16.5" spans="1:18">
      <c r="A12" s="16">
        <v>13</v>
      </c>
      <c r="B12" s="16" t="s">
        <v>109</v>
      </c>
      <c r="C12" s="16">
        <v>287.491</v>
      </c>
      <c r="D12" s="16">
        <v>290.409</v>
      </c>
      <c r="E12" s="16">
        <v>0</v>
      </c>
      <c r="F12" s="16">
        <v>0</v>
      </c>
      <c r="G12" s="16">
        <v>0</v>
      </c>
      <c r="H12" s="16">
        <v>1</v>
      </c>
      <c r="I12" s="19">
        <v>0.382</v>
      </c>
      <c r="J12" s="19">
        <v>1.383</v>
      </c>
      <c r="K12" s="20">
        <v>4</v>
      </c>
      <c r="L12" s="20">
        <v>1</v>
      </c>
      <c r="M12" s="20">
        <v>0</v>
      </c>
      <c r="N12" s="20">
        <v>1</v>
      </c>
      <c r="O12" s="20">
        <v>0</v>
      </c>
      <c r="P12" s="20">
        <v>-5.005</v>
      </c>
      <c r="Q12" s="20">
        <v>0</v>
      </c>
      <c r="R12" s="20">
        <v>0</v>
      </c>
    </row>
    <row r="13" ht="16.5" spans="1:18">
      <c r="A13" s="16">
        <v>16</v>
      </c>
      <c r="B13" s="16" t="s">
        <v>110</v>
      </c>
      <c r="C13" s="16">
        <v>2243.571</v>
      </c>
      <c r="D13" s="16">
        <v>2644.477</v>
      </c>
      <c r="E13" s="16">
        <v>0</v>
      </c>
      <c r="F13" s="16">
        <v>0</v>
      </c>
      <c r="G13" s="16">
        <v>0</v>
      </c>
      <c r="H13" s="16">
        <v>1</v>
      </c>
      <c r="I13" s="19">
        <v>0.879</v>
      </c>
      <c r="J13" s="19">
        <v>15.906</v>
      </c>
      <c r="K13" s="20">
        <v>4</v>
      </c>
      <c r="L13" s="20">
        <v>0</v>
      </c>
      <c r="M13" s="20">
        <v>0</v>
      </c>
      <c r="N13" s="20">
        <v>1</v>
      </c>
      <c r="O13" s="20">
        <v>0</v>
      </c>
      <c r="P13" s="20">
        <v>-6.857</v>
      </c>
      <c r="Q13" s="20">
        <v>0</v>
      </c>
      <c r="R13" s="20">
        <v>0</v>
      </c>
    </row>
    <row r="14" ht="16.5" spans="1:18">
      <c r="A14" s="16">
        <v>17</v>
      </c>
      <c r="B14" s="16" t="s">
        <v>111</v>
      </c>
      <c r="C14" s="16">
        <v>2328.119</v>
      </c>
      <c r="D14" s="16">
        <v>2740.393</v>
      </c>
      <c r="E14" s="16">
        <v>0</v>
      </c>
      <c r="F14" s="16">
        <v>0</v>
      </c>
      <c r="G14" s="16">
        <v>0</v>
      </c>
      <c r="H14" s="16">
        <v>1</v>
      </c>
      <c r="I14" s="19">
        <v>1.316</v>
      </c>
      <c r="J14" s="19">
        <v>16.162</v>
      </c>
      <c r="K14" s="20">
        <v>3</v>
      </c>
      <c r="L14" s="20">
        <v>0</v>
      </c>
      <c r="M14" s="20">
        <v>1</v>
      </c>
      <c r="N14" s="20">
        <v>-1</v>
      </c>
      <c r="O14" s="20">
        <v>0</v>
      </c>
      <c r="P14" s="20">
        <v>0.009</v>
      </c>
      <c r="Q14" s="20">
        <v>-1</v>
      </c>
      <c r="R14" s="20">
        <v>0</v>
      </c>
    </row>
    <row r="15" ht="16.5" spans="1:18">
      <c r="A15" s="16">
        <v>18</v>
      </c>
      <c r="B15" s="16" t="s">
        <v>112</v>
      </c>
      <c r="C15" s="16">
        <v>4283.15</v>
      </c>
      <c r="D15" s="16">
        <v>4950.921</v>
      </c>
      <c r="E15" s="16">
        <v>0</v>
      </c>
      <c r="F15" s="16">
        <v>0</v>
      </c>
      <c r="G15" s="16">
        <v>0</v>
      </c>
      <c r="H15" s="16">
        <v>1</v>
      </c>
      <c r="I15" s="19">
        <v>6.82</v>
      </c>
      <c r="J15" s="19">
        <v>19.388</v>
      </c>
      <c r="K15" s="20">
        <v>3</v>
      </c>
      <c r="L15" s="20">
        <v>2</v>
      </c>
      <c r="M15" s="20">
        <v>0</v>
      </c>
      <c r="N15" s="20">
        <v>0</v>
      </c>
      <c r="O15" s="20">
        <v>0</v>
      </c>
      <c r="P15" s="20">
        <v>-0.001</v>
      </c>
      <c r="Q15" s="20">
        <v>0</v>
      </c>
      <c r="R15" s="20">
        <v>-1</v>
      </c>
    </row>
    <row r="16" ht="16.5" spans="1:18">
      <c r="A16" s="16">
        <v>20</v>
      </c>
      <c r="B16" s="16" t="s">
        <v>113</v>
      </c>
      <c r="C16" s="16">
        <v>845.171</v>
      </c>
      <c r="D16" s="16">
        <v>1070.374</v>
      </c>
      <c r="E16" s="16">
        <v>0</v>
      </c>
      <c r="F16" s="16">
        <v>0</v>
      </c>
      <c r="G16" s="16">
        <v>0</v>
      </c>
      <c r="H16" s="16">
        <v>1</v>
      </c>
      <c r="I16" s="19">
        <v>7.949</v>
      </c>
      <c r="J16" s="19">
        <v>27.317</v>
      </c>
      <c r="K16" s="20">
        <v>1</v>
      </c>
      <c r="L16" s="20">
        <v>2</v>
      </c>
      <c r="M16" s="20">
        <v>0</v>
      </c>
      <c r="N16" s="20">
        <v>0</v>
      </c>
      <c r="O16" s="20">
        <v>0</v>
      </c>
      <c r="P16" s="20">
        <v>-1.869</v>
      </c>
      <c r="Q16" s="20">
        <v>0</v>
      </c>
      <c r="R16" s="20">
        <v>1</v>
      </c>
    </row>
    <row r="17" ht="16.5" spans="1:18">
      <c r="A17" s="16">
        <v>22</v>
      </c>
      <c r="B17" s="16" t="s">
        <v>114</v>
      </c>
      <c r="C17" s="16">
        <v>241.179</v>
      </c>
      <c r="D17" s="16">
        <v>243.74</v>
      </c>
      <c r="E17" s="16">
        <v>0</v>
      </c>
      <c r="F17" s="16">
        <v>0</v>
      </c>
      <c r="G17" s="16">
        <v>0</v>
      </c>
      <c r="H17" s="16">
        <v>1</v>
      </c>
      <c r="I17" s="19">
        <v>0.4</v>
      </c>
      <c r="J17" s="19">
        <v>1.447</v>
      </c>
      <c r="K17" s="20">
        <v>3</v>
      </c>
      <c r="L17" s="20">
        <v>1</v>
      </c>
      <c r="M17" s="20">
        <v>0</v>
      </c>
      <c r="N17" s="20">
        <v>1</v>
      </c>
      <c r="O17" s="20">
        <v>0</v>
      </c>
      <c r="P17" s="20">
        <v>-1.179</v>
      </c>
      <c r="Q17" s="20">
        <v>0</v>
      </c>
      <c r="R17" s="20">
        <v>0</v>
      </c>
    </row>
    <row r="18" ht="16.5" spans="1:18">
      <c r="A18" s="16">
        <v>28</v>
      </c>
      <c r="B18" s="16" t="s">
        <v>115</v>
      </c>
      <c r="C18" s="16">
        <v>2601.584</v>
      </c>
      <c r="D18" s="16">
        <v>3232.896</v>
      </c>
      <c r="E18" s="16">
        <v>0</v>
      </c>
      <c r="F18" s="16">
        <v>0</v>
      </c>
      <c r="G18" s="16">
        <v>0</v>
      </c>
      <c r="H18" s="16">
        <v>1</v>
      </c>
      <c r="I18" s="19">
        <v>1.813</v>
      </c>
      <c r="J18" s="19">
        <v>20.987</v>
      </c>
      <c r="K18" s="20">
        <v>4</v>
      </c>
      <c r="L18" s="20">
        <v>2</v>
      </c>
      <c r="M18" s="20">
        <v>0</v>
      </c>
      <c r="N18" s="20">
        <v>1</v>
      </c>
      <c r="O18" s="20">
        <v>0</v>
      </c>
      <c r="P18" s="20">
        <v>-2.022</v>
      </c>
      <c r="Q18" s="20">
        <v>0</v>
      </c>
      <c r="R18" s="20">
        <v>0</v>
      </c>
    </row>
    <row r="19" ht="16.5" spans="1:18">
      <c r="A19" s="16">
        <v>29</v>
      </c>
      <c r="B19" s="16" t="s">
        <v>116</v>
      </c>
      <c r="C19" s="16">
        <v>3482.2</v>
      </c>
      <c r="D19" s="16">
        <v>4049.867</v>
      </c>
      <c r="E19" s="16">
        <v>0</v>
      </c>
      <c r="F19" s="16">
        <v>0</v>
      </c>
      <c r="G19" s="16">
        <v>0</v>
      </c>
      <c r="H19" s="16">
        <v>1</v>
      </c>
      <c r="I19" s="19">
        <v>1.701</v>
      </c>
      <c r="J19" s="19">
        <v>15.48</v>
      </c>
      <c r="K19" s="20">
        <v>3</v>
      </c>
      <c r="L19" s="20">
        <v>0</v>
      </c>
      <c r="M19" s="20">
        <v>0</v>
      </c>
      <c r="N19" s="20">
        <v>0</v>
      </c>
      <c r="O19" s="20">
        <v>0</v>
      </c>
      <c r="P19" s="20">
        <v>-4.585</v>
      </c>
      <c r="Q19" s="20">
        <v>0</v>
      </c>
      <c r="R19" s="20">
        <v>0</v>
      </c>
    </row>
    <row r="20" ht="16.5" spans="1:18">
      <c r="A20" s="16">
        <v>30</v>
      </c>
      <c r="B20" s="16" t="s">
        <v>117</v>
      </c>
      <c r="C20" s="16">
        <v>1704.558</v>
      </c>
      <c r="D20" s="16">
        <v>2065.816</v>
      </c>
      <c r="E20" s="16">
        <v>0</v>
      </c>
      <c r="F20" s="16">
        <v>0</v>
      </c>
      <c r="G20" s="16">
        <v>0</v>
      </c>
      <c r="H20" s="16">
        <v>1</v>
      </c>
      <c r="I20" s="19">
        <v>1.936</v>
      </c>
      <c r="J20" s="19">
        <v>19.084</v>
      </c>
      <c r="K20" s="20">
        <v>1</v>
      </c>
      <c r="L20" s="20">
        <v>2</v>
      </c>
      <c r="M20" s="20">
        <v>0</v>
      </c>
      <c r="N20" s="20">
        <v>0</v>
      </c>
      <c r="O20" s="20">
        <v>0</v>
      </c>
      <c r="P20" s="20">
        <v>-0.036</v>
      </c>
      <c r="Q20" s="20">
        <v>0</v>
      </c>
      <c r="R20" s="20">
        <v>0</v>
      </c>
    </row>
    <row r="21" ht="16.5" spans="1:18">
      <c r="A21" s="16">
        <v>31</v>
      </c>
      <c r="B21" s="16" t="s">
        <v>118</v>
      </c>
      <c r="C21" s="16">
        <v>2510.729</v>
      </c>
      <c r="D21" s="16">
        <v>2908.425</v>
      </c>
      <c r="E21" s="16">
        <v>0</v>
      </c>
      <c r="F21" s="16">
        <v>0</v>
      </c>
      <c r="G21" s="16">
        <v>0</v>
      </c>
      <c r="H21" s="16">
        <v>1</v>
      </c>
      <c r="I21" s="19">
        <v>2.594</v>
      </c>
      <c r="J21" s="19">
        <v>15.914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-3.251</v>
      </c>
      <c r="Q21" s="20">
        <v>0</v>
      </c>
      <c r="R21" s="20">
        <v>0</v>
      </c>
    </row>
    <row r="22" ht="16.5" spans="1:18">
      <c r="A22" s="16">
        <v>34</v>
      </c>
      <c r="B22" s="16" t="s">
        <v>119</v>
      </c>
      <c r="C22" s="16">
        <v>1876.879</v>
      </c>
      <c r="D22" s="16">
        <v>2205.922</v>
      </c>
      <c r="E22" s="16">
        <v>0</v>
      </c>
      <c r="F22" s="16">
        <v>0</v>
      </c>
      <c r="G22" s="16">
        <v>0</v>
      </c>
      <c r="H22" s="16">
        <v>1</v>
      </c>
      <c r="I22" s="19">
        <v>1.274</v>
      </c>
      <c r="J22" s="19">
        <v>16</v>
      </c>
      <c r="K22" s="20">
        <v>1</v>
      </c>
      <c r="L22" s="20">
        <v>1</v>
      </c>
      <c r="M22" s="20">
        <v>0</v>
      </c>
      <c r="N22" s="20">
        <v>0</v>
      </c>
      <c r="O22" s="20">
        <v>0</v>
      </c>
      <c r="P22" s="20">
        <v>0.04</v>
      </c>
      <c r="Q22" s="20">
        <v>0</v>
      </c>
      <c r="R22" s="20">
        <v>0</v>
      </c>
    </row>
    <row r="23" ht="16.5" spans="1:18">
      <c r="A23" s="16">
        <v>35</v>
      </c>
      <c r="B23" s="16" t="s">
        <v>120</v>
      </c>
      <c r="C23" s="16">
        <v>2201.466</v>
      </c>
      <c r="D23" s="16">
        <v>2749.449</v>
      </c>
      <c r="E23" s="16">
        <v>0</v>
      </c>
      <c r="F23" s="16">
        <v>0</v>
      </c>
      <c r="G23" s="16">
        <v>0</v>
      </c>
      <c r="H23" s="16">
        <v>1</v>
      </c>
      <c r="I23" s="19">
        <v>1.346</v>
      </c>
      <c r="J23" s="19">
        <v>21.009</v>
      </c>
      <c r="K23" s="20">
        <v>3</v>
      </c>
      <c r="L23" s="20">
        <v>2</v>
      </c>
      <c r="M23" s="20">
        <v>1</v>
      </c>
      <c r="N23" s="20">
        <v>-1</v>
      </c>
      <c r="O23" s="20">
        <v>0</v>
      </c>
      <c r="P23" s="20">
        <v>-0.001</v>
      </c>
      <c r="Q23" s="20">
        <v>0</v>
      </c>
      <c r="R23" s="20">
        <v>0</v>
      </c>
    </row>
    <row r="24" ht="16.5" spans="1:18">
      <c r="A24" s="16">
        <v>38</v>
      </c>
      <c r="B24" s="16" t="s">
        <v>121</v>
      </c>
      <c r="C24" s="16">
        <v>4247.694</v>
      </c>
      <c r="D24" s="16">
        <v>4912.889</v>
      </c>
      <c r="E24" s="16">
        <v>0</v>
      </c>
      <c r="F24" s="16">
        <v>0</v>
      </c>
      <c r="G24" s="16">
        <v>0</v>
      </c>
      <c r="H24" s="16">
        <v>1</v>
      </c>
      <c r="I24" s="19">
        <v>6.77</v>
      </c>
      <c r="J24" s="19">
        <v>19.393</v>
      </c>
      <c r="K24" s="20">
        <v>1</v>
      </c>
      <c r="L24" s="20">
        <v>2</v>
      </c>
      <c r="M24" s="20">
        <v>0</v>
      </c>
      <c r="N24" s="20">
        <v>0</v>
      </c>
      <c r="O24" s="20">
        <v>0</v>
      </c>
      <c r="P24" s="20">
        <v>-0.472</v>
      </c>
      <c r="Q24" s="20">
        <v>0</v>
      </c>
      <c r="R24" s="20">
        <v>0</v>
      </c>
    </row>
    <row r="25" ht="16.5" spans="1:18">
      <c r="A25" s="16">
        <v>39</v>
      </c>
      <c r="B25" s="16" t="s">
        <v>122</v>
      </c>
      <c r="C25" s="16">
        <v>2430.284</v>
      </c>
      <c r="D25" s="16">
        <v>3193.843</v>
      </c>
      <c r="E25" s="16">
        <v>0</v>
      </c>
      <c r="F25" s="16">
        <v>0</v>
      </c>
      <c r="G25" s="16">
        <v>0</v>
      </c>
      <c r="H25" s="16">
        <v>1</v>
      </c>
      <c r="I25" s="19">
        <v>11.019</v>
      </c>
      <c r="J25" s="19">
        <v>32.292</v>
      </c>
      <c r="K25" s="20">
        <v>1</v>
      </c>
      <c r="L25" s="20">
        <v>0</v>
      </c>
      <c r="M25" s="20">
        <v>0</v>
      </c>
      <c r="N25" s="20">
        <v>0</v>
      </c>
      <c r="O25" s="20">
        <v>0</v>
      </c>
      <c r="P25" s="20">
        <v>-0.459</v>
      </c>
      <c r="Q25" s="20">
        <v>0</v>
      </c>
      <c r="R25" s="20">
        <v>1</v>
      </c>
    </row>
    <row r="26" ht="16.5" spans="1:18">
      <c r="A26" s="16">
        <v>40</v>
      </c>
      <c r="B26" s="16" t="s">
        <v>123</v>
      </c>
      <c r="C26" s="16">
        <v>2976.7</v>
      </c>
      <c r="D26" s="16">
        <v>3403.282</v>
      </c>
      <c r="E26" s="16">
        <v>0</v>
      </c>
      <c r="F26" s="16">
        <v>0</v>
      </c>
      <c r="G26" s="16">
        <v>0</v>
      </c>
      <c r="H26" s="16">
        <v>1</v>
      </c>
      <c r="I26" s="19">
        <v>0.645</v>
      </c>
      <c r="J26" s="19">
        <v>13.098</v>
      </c>
      <c r="K26" s="20">
        <v>1</v>
      </c>
      <c r="L26" s="20">
        <v>2</v>
      </c>
      <c r="M26" s="20">
        <v>0</v>
      </c>
      <c r="N26" s="20">
        <v>0</v>
      </c>
      <c r="O26" s="20">
        <v>0</v>
      </c>
      <c r="P26" s="20">
        <v>0.349</v>
      </c>
      <c r="Q26" s="20">
        <v>0</v>
      </c>
      <c r="R26" s="20">
        <v>1</v>
      </c>
    </row>
    <row r="27" ht="16.5" spans="1:18">
      <c r="A27" s="16">
        <v>43</v>
      </c>
      <c r="B27" s="16" t="s">
        <v>124</v>
      </c>
      <c r="C27" s="16">
        <v>1730.721</v>
      </c>
      <c r="D27" s="16">
        <v>2042.917</v>
      </c>
      <c r="E27" s="16">
        <v>0</v>
      </c>
      <c r="F27" s="16">
        <v>0</v>
      </c>
      <c r="G27" s="16">
        <v>0</v>
      </c>
      <c r="H27" s="16">
        <v>1</v>
      </c>
      <c r="I27" s="19">
        <v>1.308</v>
      </c>
      <c r="J27" s="19">
        <v>16.39</v>
      </c>
      <c r="K27" s="20">
        <v>4</v>
      </c>
      <c r="L27" s="20">
        <v>2</v>
      </c>
      <c r="M27" s="20">
        <v>0</v>
      </c>
      <c r="N27" s="20">
        <v>1</v>
      </c>
      <c r="O27" s="20">
        <v>0</v>
      </c>
      <c r="P27" s="20">
        <v>-4.916</v>
      </c>
      <c r="Q27" s="20">
        <v>0</v>
      </c>
      <c r="R27" s="20">
        <v>0</v>
      </c>
    </row>
    <row r="28" ht="16.5" spans="1:18">
      <c r="A28" s="16">
        <v>44</v>
      </c>
      <c r="B28" s="16" t="s">
        <v>125</v>
      </c>
      <c r="C28" s="16">
        <v>3213.361</v>
      </c>
      <c r="D28" s="16">
        <v>3795.179</v>
      </c>
      <c r="E28" s="16">
        <v>0</v>
      </c>
      <c r="F28" s="16">
        <v>0</v>
      </c>
      <c r="G28" s="16">
        <v>0</v>
      </c>
      <c r="H28" s="16">
        <v>1</v>
      </c>
      <c r="I28" s="19">
        <v>3.444</v>
      </c>
      <c r="J28" s="19">
        <v>18.247</v>
      </c>
      <c r="K28" s="20">
        <v>3</v>
      </c>
      <c r="L28" s="20">
        <v>1</v>
      </c>
      <c r="M28" s="20">
        <v>0</v>
      </c>
      <c r="N28" s="20">
        <v>0</v>
      </c>
      <c r="O28" s="20">
        <v>0</v>
      </c>
      <c r="P28" s="20">
        <v>-2.035</v>
      </c>
      <c r="Q28" s="20">
        <v>0</v>
      </c>
      <c r="R28" s="20">
        <v>0</v>
      </c>
    </row>
    <row r="29" ht="16.5" spans="1:18">
      <c r="A29" s="16">
        <v>45</v>
      </c>
      <c r="B29" s="16" t="s">
        <v>126</v>
      </c>
      <c r="C29" s="16">
        <v>3761.939</v>
      </c>
      <c r="D29" s="16">
        <v>4593.727</v>
      </c>
      <c r="E29" s="16">
        <v>0</v>
      </c>
      <c r="F29" s="16">
        <v>0</v>
      </c>
      <c r="G29" s="16">
        <v>0</v>
      </c>
      <c r="H29" s="16">
        <v>1</v>
      </c>
      <c r="I29" s="19">
        <v>1.757</v>
      </c>
      <c r="J29" s="19">
        <v>19.546</v>
      </c>
      <c r="K29" s="20">
        <v>4</v>
      </c>
      <c r="L29" s="20">
        <v>0</v>
      </c>
      <c r="M29" s="20">
        <v>0</v>
      </c>
      <c r="N29" s="20">
        <v>1</v>
      </c>
      <c r="O29" s="20">
        <v>0</v>
      </c>
      <c r="P29" s="20">
        <v>-1.859</v>
      </c>
      <c r="Q29" s="20">
        <v>0</v>
      </c>
      <c r="R29" s="20">
        <v>0</v>
      </c>
    </row>
    <row r="30" ht="16.5" spans="1:18">
      <c r="A30" s="16">
        <v>46</v>
      </c>
      <c r="B30" s="16" t="s">
        <v>127</v>
      </c>
      <c r="C30" s="16">
        <v>3489.507</v>
      </c>
      <c r="D30" s="16">
        <v>4171.653</v>
      </c>
      <c r="E30" s="16">
        <v>0</v>
      </c>
      <c r="F30" s="16">
        <v>0</v>
      </c>
      <c r="G30" s="16">
        <v>0</v>
      </c>
      <c r="H30" s="16">
        <v>1</v>
      </c>
      <c r="I30" s="19">
        <v>2.864</v>
      </c>
      <c r="J30" s="19">
        <v>18.748</v>
      </c>
      <c r="K30" s="20">
        <v>3</v>
      </c>
      <c r="L30" s="20">
        <v>1</v>
      </c>
      <c r="M30" s="20">
        <v>0</v>
      </c>
      <c r="N30" s="20">
        <v>0</v>
      </c>
      <c r="O30" s="20">
        <v>0</v>
      </c>
      <c r="P30" s="20">
        <v>-1.339</v>
      </c>
      <c r="Q30" s="20">
        <v>0</v>
      </c>
      <c r="R30" s="20">
        <v>0</v>
      </c>
    </row>
    <row r="31" ht="16.5" spans="1:18">
      <c r="A31" s="16">
        <v>47</v>
      </c>
      <c r="B31" s="16" t="s">
        <v>128</v>
      </c>
      <c r="C31" s="16">
        <v>2791.555</v>
      </c>
      <c r="D31" s="16">
        <v>3304.686</v>
      </c>
      <c r="E31" s="16">
        <v>0</v>
      </c>
      <c r="F31" s="16">
        <v>0</v>
      </c>
      <c r="G31" s="16">
        <v>0</v>
      </c>
      <c r="H31" s="16">
        <v>1</v>
      </c>
      <c r="I31" s="19">
        <v>2.099</v>
      </c>
      <c r="J31" s="19">
        <v>17.301</v>
      </c>
      <c r="K31" s="20">
        <v>1</v>
      </c>
      <c r="L31" s="20">
        <v>2</v>
      </c>
      <c r="M31" s="20">
        <v>0</v>
      </c>
      <c r="N31" s="20">
        <v>0</v>
      </c>
      <c r="O31" s="20">
        <v>0</v>
      </c>
      <c r="P31" s="20">
        <v>-0.254</v>
      </c>
      <c r="Q31" s="20">
        <v>0</v>
      </c>
      <c r="R31" s="20">
        <v>1</v>
      </c>
    </row>
    <row r="32" ht="16.5" spans="1:18">
      <c r="A32" s="16">
        <v>48</v>
      </c>
      <c r="B32" s="16" t="s">
        <v>129</v>
      </c>
      <c r="C32" s="16">
        <v>1171.851</v>
      </c>
      <c r="D32" s="16">
        <v>1394.406</v>
      </c>
      <c r="E32" s="16">
        <v>0</v>
      </c>
      <c r="F32" s="16">
        <v>0</v>
      </c>
      <c r="G32" s="16">
        <v>0</v>
      </c>
      <c r="H32" s="16">
        <v>1</v>
      </c>
      <c r="I32" s="19">
        <v>0.455</v>
      </c>
      <c r="J32" s="19">
        <v>16.343</v>
      </c>
      <c r="K32" s="20">
        <v>1</v>
      </c>
      <c r="L32" s="20">
        <v>2</v>
      </c>
      <c r="M32" s="20">
        <v>0</v>
      </c>
      <c r="N32" s="20">
        <v>1</v>
      </c>
      <c r="O32" s="20">
        <v>0</v>
      </c>
      <c r="P32" s="20">
        <v>-0.009</v>
      </c>
      <c r="Q32" s="20">
        <v>0</v>
      </c>
      <c r="R32" s="20">
        <v>0</v>
      </c>
    </row>
    <row r="33" ht="16.5" spans="1:18">
      <c r="A33" s="16">
        <v>49</v>
      </c>
      <c r="B33" s="16" t="s">
        <v>130</v>
      </c>
      <c r="C33" s="16">
        <v>1246.702</v>
      </c>
      <c r="D33" s="16">
        <v>1527.593</v>
      </c>
      <c r="E33" s="16">
        <v>0</v>
      </c>
      <c r="F33" s="16">
        <v>0</v>
      </c>
      <c r="G33" s="16">
        <v>0</v>
      </c>
      <c r="H33" s="16">
        <v>1</v>
      </c>
      <c r="I33" s="19">
        <v>5.176</v>
      </c>
      <c r="J33" s="19">
        <v>22.612</v>
      </c>
      <c r="K33" s="20">
        <v>4</v>
      </c>
      <c r="L33" s="20">
        <v>2</v>
      </c>
      <c r="M33" s="20">
        <v>0</v>
      </c>
      <c r="N33" s="20">
        <v>1</v>
      </c>
      <c r="O33" s="20">
        <v>0</v>
      </c>
      <c r="P33" s="20">
        <v>-3.212</v>
      </c>
      <c r="Q33" s="20">
        <v>0</v>
      </c>
      <c r="R33" s="20">
        <v>0</v>
      </c>
    </row>
    <row r="34" ht="16.5" spans="1:18">
      <c r="A34" s="16">
        <v>50</v>
      </c>
      <c r="B34" s="16" t="s">
        <v>131</v>
      </c>
      <c r="C34" s="16">
        <v>1733.035</v>
      </c>
      <c r="D34" s="16">
        <v>2044.051</v>
      </c>
      <c r="E34" s="16">
        <v>0</v>
      </c>
      <c r="F34" s="16">
        <v>0</v>
      </c>
      <c r="G34" s="16">
        <v>0</v>
      </c>
      <c r="H34" s="16">
        <v>1</v>
      </c>
      <c r="I34" s="19">
        <v>2.604</v>
      </c>
      <c r="J34" s="19">
        <v>17.424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1.398</v>
      </c>
      <c r="Q34" s="20">
        <v>0</v>
      </c>
      <c r="R34" s="20">
        <v>0</v>
      </c>
    </row>
    <row r="35" ht="16.5" spans="1:18">
      <c r="A35" s="16">
        <v>51</v>
      </c>
      <c r="B35" s="16" t="s">
        <v>132</v>
      </c>
      <c r="C35" s="16">
        <v>6575.777</v>
      </c>
      <c r="D35" s="16">
        <v>7842.244</v>
      </c>
      <c r="E35" s="16">
        <v>0</v>
      </c>
      <c r="F35" s="16">
        <v>0</v>
      </c>
      <c r="G35" s="16">
        <v>0</v>
      </c>
      <c r="H35" s="16">
        <v>1</v>
      </c>
      <c r="I35" s="19">
        <v>3.533</v>
      </c>
      <c r="J35" s="19">
        <v>19.111</v>
      </c>
      <c r="K35" s="20">
        <v>4</v>
      </c>
      <c r="L35" s="20">
        <v>2</v>
      </c>
      <c r="M35" s="20">
        <v>0</v>
      </c>
      <c r="N35" s="20">
        <v>1</v>
      </c>
      <c r="O35" s="20">
        <v>0</v>
      </c>
      <c r="P35" s="20">
        <v>2.381</v>
      </c>
      <c r="Q35" s="20">
        <v>0</v>
      </c>
      <c r="R35" s="20">
        <v>0</v>
      </c>
    </row>
    <row r="36" ht="16.5" spans="1:18">
      <c r="A36" s="16">
        <v>52</v>
      </c>
      <c r="B36" s="16" t="s">
        <v>133</v>
      </c>
      <c r="C36" s="16">
        <v>2339.845</v>
      </c>
      <c r="D36" s="16">
        <v>2726.076</v>
      </c>
      <c r="E36" s="16">
        <v>0</v>
      </c>
      <c r="F36" s="16">
        <v>0</v>
      </c>
      <c r="G36" s="16">
        <v>0</v>
      </c>
      <c r="H36" s="16">
        <v>1</v>
      </c>
      <c r="I36" s="19">
        <v>1.613</v>
      </c>
      <c r="J36" s="19">
        <v>15.553</v>
      </c>
      <c r="K36" s="20">
        <v>0</v>
      </c>
      <c r="L36" s="20">
        <v>2</v>
      </c>
      <c r="M36" s="20">
        <v>0</v>
      </c>
      <c r="N36" s="20">
        <v>1</v>
      </c>
      <c r="O36" s="20">
        <v>-1</v>
      </c>
      <c r="P36" s="20">
        <v>-6.124</v>
      </c>
      <c r="Q36" s="20">
        <v>0</v>
      </c>
      <c r="R36" s="20">
        <v>0</v>
      </c>
    </row>
    <row r="37" ht="16.5" spans="1:18">
      <c r="A37" s="16">
        <v>53</v>
      </c>
      <c r="B37" s="16" t="s">
        <v>134</v>
      </c>
      <c r="C37" s="16">
        <v>9651.542</v>
      </c>
      <c r="D37" s="16">
        <v>11260.804</v>
      </c>
      <c r="E37" s="16">
        <v>0</v>
      </c>
      <c r="F37" s="16">
        <v>0</v>
      </c>
      <c r="G37" s="16">
        <v>0</v>
      </c>
      <c r="H37" s="16">
        <v>1</v>
      </c>
      <c r="I37" s="19">
        <v>2.206</v>
      </c>
      <c r="J37" s="19">
        <v>16.181</v>
      </c>
      <c r="K37" s="20">
        <v>3</v>
      </c>
      <c r="L37" s="20">
        <v>1</v>
      </c>
      <c r="M37" s="20">
        <v>0</v>
      </c>
      <c r="N37" s="20">
        <v>0</v>
      </c>
      <c r="O37" s="20">
        <v>0</v>
      </c>
      <c r="P37" s="20">
        <v>-4.524</v>
      </c>
      <c r="Q37" s="20">
        <v>0</v>
      </c>
      <c r="R37" s="20">
        <v>0</v>
      </c>
    </row>
    <row r="38" ht="16.5" spans="1:18">
      <c r="A38" s="16">
        <v>54</v>
      </c>
      <c r="B38" s="16" t="s">
        <v>135</v>
      </c>
      <c r="C38" s="16">
        <v>1122.991</v>
      </c>
      <c r="D38" s="16">
        <v>1312.747</v>
      </c>
      <c r="E38" s="16">
        <v>0</v>
      </c>
      <c r="F38" s="16">
        <v>0</v>
      </c>
      <c r="G38" s="16">
        <v>0</v>
      </c>
      <c r="H38" s="16">
        <v>1</v>
      </c>
      <c r="I38" s="19">
        <v>4.223</v>
      </c>
      <c r="J38" s="19">
        <v>18.067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-7.035</v>
      </c>
      <c r="Q38" s="20">
        <v>0</v>
      </c>
      <c r="R38" s="20">
        <v>0</v>
      </c>
    </row>
    <row r="39" ht="16.5" spans="1:18">
      <c r="A39" s="16">
        <v>55</v>
      </c>
      <c r="B39" s="16" t="s">
        <v>136</v>
      </c>
      <c r="C39" s="16">
        <v>1132.642</v>
      </c>
      <c r="D39" s="16">
        <v>1364.332</v>
      </c>
      <c r="E39" s="16">
        <v>0</v>
      </c>
      <c r="F39" s="16">
        <v>0</v>
      </c>
      <c r="G39" s="16">
        <v>0</v>
      </c>
      <c r="H39" s="16">
        <v>1</v>
      </c>
      <c r="I39" s="19">
        <v>0.664</v>
      </c>
      <c r="J39" s="19">
        <v>17.533</v>
      </c>
      <c r="K39" s="20">
        <v>4</v>
      </c>
      <c r="L39" s="20">
        <v>2</v>
      </c>
      <c r="M39" s="20">
        <v>0</v>
      </c>
      <c r="N39" s="20">
        <v>1</v>
      </c>
      <c r="O39" s="20">
        <v>0</v>
      </c>
      <c r="P39" s="20">
        <v>-4.468</v>
      </c>
      <c r="Q39" s="20">
        <v>0</v>
      </c>
      <c r="R39" s="20">
        <v>0</v>
      </c>
    </row>
    <row r="40" ht="16.5" spans="1:18">
      <c r="A40" s="16">
        <v>57</v>
      </c>
      <c r="B40" s="16" t="s">
        <v>137</v>
      </c>
      <c r="C40" s="16">
        <v>2688.068</v>
      </c>
      <c r="D40" s="16">
        <v>3317.246</v>
      </c>
      <c r="E40" s="16">
        <v>0</v>
      </c>
      <c r="F40" s="16">
        <v>0</v>
      </c>
      <c r="G40" s="16">
        <v>0</v>
      </c>
      <c r="H40" s="16">
        <v>1</v>
      </c>
      <c r="I40" s="19">
        <v>1.005</v>
      </c>
      <c r="J40" s="19">
        <v>19.781</v>
      </c>
      <c r="K40" s="20">
        <v>1</v>
      </c>
      <c r="L40" s="20">
        <v>2</v>
      </c>
      <c r="M40" s="20">
        <v>0</v>
      </c>
      <c r="N40" s="20">
        <v>0</v>
      </c>
      <c r="O40" s="20">
        <v>0</v>
      </c>
      <c r="P40" s="20">
        <v>1.232</v>
      </c>
      <c r="Q40" s="20">
        <v>0</v>
      </c>
      <c r="R40" s="20">
        <v>1</v>
      </c>
    </row>
    <row r="41" ht="16.5" spans="1:18">
      <c r="A41" s="16">
        <v>58</v>
      </c>
      <c r="B41" s="16" t="s">
        <v>138</v>
      </c>
      <c r="C41" s="16">
        <v>3668.613</v>
      </c>
      <c r="D41" s="16">
        <v>4298.574</v>
      </c>
      <c r="E41" s="16">
        <v>0</v>
      </c>
      <c r="F41" s="16">
        <v>0</v>
      </c>
      <c r="G41" s="16">
        <v>0</v>
      </c>
      <c r="H41" s="16">
        <v>1</v>
      </c>
      <c r="I41" s="19">
        <v>0.373</v>
      </c>
      <c r="J41" s="19">
        <v>14.973</v>
      </c>
      <c r="K41" s="20">
        <v>3</v>
      </c>
      <c r="L41" s="20">
        <v>1</v>
      </c>
      <c r="M41" s="20">
        <v>0</v>
      </c>
      <c r="N41" s="20">
        <v>0</v>
      </c>
      <c r="O41" s="20">
        <v>0</v>
      </c>
      <c r="P41" s="20">
        <v>-1.072</v>
      </c>
      <c r="Q41" s="20">
        <v>0</v>
      </c>
      <c r="R41" s="20">
        <v>0</v>
      </c>
    </row>
    <row r="42" ht="16.5" spans="1:18">
      <c r="A42" s="16">
        <v>59</v>
      </c>
      <c r="B42" s="16" t="s">
        <v>139</v>
      </c>
      <c r="C42" s="16">
        <v>2213.257</v>
      </c>
      <c r="D42" s="16">
        <v>2698.645</v>
      </c>
      <c r="E42" s="16">
        <v>0</v>
      </c>
      <c r="F42" s="16">
        <v>0</v>
      </c>
      <c r="G42" s="16">
        <v>0</v>
      </c>
      <c r="H42" s="16">
        <v>1</v>
      </c>
      <c r="I42" s="19">
        <v>1.653</v>
      </c>
      <c r="J42" s="19">
        <v>19.342</v>
      </c>
      <c r="K42" s="20">
        <v>3</v>
      </c>
      <c r="L42" s="20">
        <v>1</v>
      </c>
      <c r="M42" s="20">
        <v>0</v>
      </c>
      <c r="N42" s="20">
        <v>0</v>
      </c>
      <c r="O42" s="20">
        <v>0</v>
      </c>
      <c r="P42" s="20">
        <v>-0.136</v>
      </c>
      <c r="Q42" s="20">
        <v>0</v>
      </c>
      <c r="R42" s="20">
        <v>0</v>
      </c>
    </row>
    <row r="43" ht="16.5" spans="1:18">
      <c r="A43" s="16">
        <v>60</v>
      </c>
      <c r="B43" s="16" t="s">
        <v>140</v>
      </c>
      <c r="C43" s="16">
        <v>3332.269</v>
      </c>
      <c r="D43" s="16">
        <v>3882.871</v>
      </c>
      <c r="E43" s="16">
        <v>0</v>
      </c>
      <c r="F43" s="16">
        <v>0</v>
      </c>
      <c r="G43" s="16">
        <v>0</v>
      </c>
      <c r="H43" s="16">
        <v>1</v>
      </c>
      <c r="I43" s="19">
        <v>2.222</v>
      </c>
      <c r="J43" s="19">
        <v>16.087</v>
      </c>
      <c r="K43" s="20">
        <v>4</v>
      </c>
      <c r="L43" s="20">
        <v>0</v>
      </c>
      <c r="M43" s="20">
        <v>-1</v>
      </c>
      <c r="N43" s="20">
        <v>1</v>
      </c>
      <c r="O43" s="20">
        <v>0</v>
      </c>
      <c r="P43" s="20">
        <v>-3.136</v>
      </c>
      <c r="Q43" s="20">
        <v>0</v>
      </c>
      <c r="R43" s="20">
        <v>0</v>
      </c>
    </row>
    <row r="44" ht="16.5" spans="1:18">
      <c r="A44" s="16">
        <v>61</v>
      </c>
      <c r="B44" s="16" t="s">
        <v>141</v>
      </c>
      <c r="C44" s="16">
        <v>170.093</v>
      </c>
      <c r="D44" s="16">
        <v>173.808</v>
      </c>
      <c r="E44" s="16">
        <v>0</v>
      </c>
      <c r="F44" s="16">
        <v>0</v>
      </c>
      <c r="G44" s="16">
        <v>0</v>
      </c>
      <c r="H44" s="16">
        <v>1</v>
      </c>
      <c r="I44" s="19">
        <v>0.862</v>
      </c>
      <c r="J44" s="19">
        <v>2.981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-6.743</v>
      </c>
      <c r="Q44" s="20">
        <v>0</v>
      </c>
      <c r="R44" s="20">
        <v>0</v>
      </c>
    </row>
    <row r="45" ht="16.5" spans="1:18">
      <c r="A45" s="16">
        <v>62</v>
      </c>
      <c r="B45" s="16" t="s">
        <v>142</v>
      </c>
      <c r="C45" s="16">
        <v>1528.964</v>
      </c>
      <c r="D45" s="16">
        <v>1784.701</v>
      </c>
      <c r="E45" s="16">
        <v>0</v>
      </c>
      <c r="F45" s="16">
        <v>0</v>
      </c>
      <c r="G45" s="16">
        <v>0</v>
      </c>
      <c r="H45" s="16">
        <v>1</v>
      </c>
      <c r="I45" s="19">
        <v>3.971</v>
      </c>
      <c r="J45" s="19">
        <v>17.731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-4.685</v>
      </c>
      <c r="Q45" s="20">
        <v>0</v>
      </c>
      <c r="R45" s="20">
        <v>0</v>
      </c>
    </row>
    <row r="46" ht="16.5" spans="1:18">
      <c r="A46" s="16">
        <v>63</v>
      </c>
      <c r="B46" s="16" t="s">
        <v>143</v>
      </c>
      <c r="C46" s="16">
        <v>2827.95</v>
      </c>
      <c r="D46" s="16">
        <v>3303.842</v>
      </c>
      <c r="E46" s="16">
        <v>0</v>
      </c>
      <c r="F46" s="16">
        <v>0</v>
      </c>
      <c r="G46" s="16">
        <v>0</v>
      </c>
      <c r="H46" s="16">
        <v>1</v>
      </c>
      <c r="I46" s="19">
        <v>3.251</v>
      </c>
      <c r="J46" s="19">
        <v>17.187</v>
      </c>
      <c r="K46" s="20">
        <v>4</v>
      </c>
      <c r="L46" s="20">
        <v>2</v>
      </c>
      <c r="M46" s="20">
        <v>0</v>
      </c>
      <c r="N46" s="20">
        <v>1</v>
      </c>
      <c r="O46" s="20">
        <v>0</v>
      </c>
      <c r="P46" s="20">
        <v>-2.684</v>
      </c>
      <c r="Q46" s="20">
        <v>0</v>
      </c>
      <c r="R46" s="20">
        <v>0</v>
      </c>
    </row>
    <row r="47" ht="16.5" spans="1:18">
      <c r="A47" s="16">
        <v>64</v>
      </c>
      <c r="B47" s="16" t="s">
        <v>144</v>
      </c>
      <c r="C47" s="16">
        <v>2601.18</v>
      </c>
      <c r="D47" s="16">
        <v>3122.73</v>
      </c>
      <c r="E47" s="16">
        <v>0</v>
      </c>
      <c r="F47" s="16">
        <v>0</v>
      </c>
      <c r="G47" s="16">
        <v>0</v>
      </c>
      <c r="H47" s="16">
        <v>1</v>
      </c>
      <c r="I47" s="19">
        <v>0.684</v>
      </c>
      <c r="J47" s="19">
        <v>17.271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-0.357</v>
      </c>
      <c r="Q47" s="20">
        <v>0</v>
      </c>
      <c r="R47" s="20">
        <v>0</v>
      </c>
    </row>
    <row r="48" ht="16.5" spans="1:18">
      <c r="A48" s="16">
        <v>65</v>
      </c>
      <c r="B48" s="16" t="s">
        <v>145</v>
      </c>
      <c r="C48" s="16">
        <v>2658.184</v>
      </c>
      <c r="D48" s="16">
        <v>3197.297</v>
      </c>
      <c r="E48" s="16">
        <v>0</v>
      </c>
      <c r="F48" s="16">
        <v>0</v>
      </c>
      <c r="G48" s="16">
        <v>0</v>
      </c>
      <c r="H48" s="16">
        <v>1</v>
      </c>
      <c r="I48" s="19">
        <v>1.988</v>
      </c>
      <c r="J48" s="19">
        <v>18.514</v>
      </c>
      <c r="K48" s="20">
        <v>4</v>
      </c>
      <c r="L48" s="20">
        <v>1</v>
      </c>
      <c r="M48" s="20">
        <v>0</v>
      </c>
      <c r="N48" s="20">
        <v>1</v>
      </c>
      <c r="O48" s="20">
        <v>0</v>
      </c>
      <c r="P48" s="20">
        <v>-3.503</v>
      </c>
      <c r="Q48" s="20">
        <v>0</v>
      </c>
      <c r="R48" s="20">
        <v>0</v>
      </c>
    </row>
    <row r="49" ht="16.5" spans="1:18">
      <c r="A49" s="16">
        <v>67</v>
      </c>
      <c r="B49" s="16" t="s">
        <v>146</v>
      </c>
      <c r="C49" s="16">
        <v>5097.899</v>
      </c>
      <c r="D49" s="16">
        <v>6171.008</v>
      </c>
      <c r="E49" s="16">
        <v>0</v>
      </c>
      <c r="F49" s="16">
        <v>0</v>
      </c>
      <c r="G49" s="16">
        <v>0</v>
      </c>
      <c r="H49" s="16">
        <v>1</v>
      </c>
      <c r="I49" s="19">
        <v>8.195</v>
      </c>
      <c r="J49" s="19">
        <v>24.16</v>
      </c>
      <c r="K49" s="20">
        <v>4</v>
      </c>
      <c r="L49" s="20">
        <v>1</v>
      </c>
      <c r="M49" s="20">
        <v>0</v>
      </c>
      <c r="N49" s="20">
        <v>1</v>
      </c>
      <c r="O49" s="20">
        <v>-1</v>
      </c>
      <c r="P49" s="20">
        <v>-1.632</v>
      </c>
      <c r="Q49" s="20">
        <v>0</v>
      </c>
      <c r="R49" s="20">
        <v>0</v>
      </c>
    </row>
    <row r="50" ht="16.5" spans="1:18">
      <c r="A50" s="16">
        <v>72</v>
      </c>
      <c r="B50" s="16" t="s">
        <v>147</v>
      </c>
      <c r="C50" s="16">
        <v>2410.268</v>
      </c>
      <c r="D50" s="16">
        <v>2844.797</v>
      </c>
      <c r="E50" s="16">
        <v>0</v>
      </c>
      <c r="F50" s="16">
        <v>0</v>
      </c>
      <c r="G50" s="16">
        <v>0</v>
      </c>
      <c r="H50" s="16">
        <v>1</v>
      </c>
      <c r="I50" s="19">
        <v>1.727</v>
      </c>
      <c r="J50" s="19">
        <v>16.738</v>
      </c>
      <c r="K50" s="20">
        <v>4</v>
      </c>
      <c r="L50" s="20">
        <v>1</v>
      </c>
      <c r="M50" s="20">
        <v>0</v>
      </c>
      <c r="N50" s="20">
        <v>1</v>
      </c>
      <c r="O50" s="20">
        <v>0</v>
      </c>
      <c r="P50" s="20">
        <v>-7.898</v>
      </c>
      <c r="Q50" s="20">
        <v>0</v>
      </c>
      <c r="R50" s="20">
        <v>0</v>
      </c>
    </row>
    <row r="51" ht="16.5" spans="1:18">
      <c r="A51" s="16">
        <v>73</v>
      </c>
      <c r="B51" s="16" t="s">
        <v>148</v>
      </c>
      <c r="C51" s="16">
        <v>2345.184</v>
      </c>
      <c r="D51" s="16">
        <v>2973.379</v>
      </c>
      <c r="E51" s="16">
        <v>0</v>
      </c>
      <c r="F51" s="16">
        <v>0</v>
      </c>
      <c r="G51" s="16">
        <v>0</v>
      </c>
      <c r="H51" s="16">
        <v>1</v>
      </c>
      <c r="I51" s="19">
        <v>4.241</v>
      </c>
      <c r="J51" s="19">
        <v>24.472</v>
      </c>
      <c r="K51" s="20">
        <v>3</v>
      </c>
      <c r="L51" s="20">
        <v>1</v>
      </c>
      <c r="M51" s="20">
        <v>0</v>
      </c>
      <c r="N51" s="20">
        <v>0</v>
      </c>
      <c r="O51" s="20">
        <v>0</v>
      </c>
      <c r="P51" s="20">
        <v>-1.266</v>
      </c>
      <c r="Q51" s="20">
        <v>0</v>
      </c>
      <c r="R51" s="20">
        <v>0</v>
      </c>
    </row>
    <row r="52" ht="16.5" spans="1:18">
      <c r="A52" s="16">
        <v>76</v>
      </c>
      <c r="B52" s="16" t="s">
        <v>149</v>
      </c>
      <c r="C52" s="16">
        <v>4153.671</v>
      </c>
      <c r="D52" s="16">
        <v>4781.052</v>
      </c>
      <c r="E52" s="16">
        <v>0</v>
      </c>
      <c r="F52" s="16">
        <v>0</v>
      </c>
      <c r="G52" s="16">
        <v>0</v>
      </c>
      <c r="H52" s="16">
        <v>1</v>
      </c>
      <c r="I52" s="19">
        <v>5.886</v>
      </c>
      <c r="J52" s="19">
        <v>18.236</v>
      </c>
      <c r="K52" s="20">
        <v>3</v>
      </c>
      <c r="L52" s="20">
        <v>1</v>
      </c>
      <c r="M52" s="20">
        <v>0</v>
      </c>
      <c r="N52" s="20">
        <v>1</v>
      </c>
      <c r="O52" s="20">
        <v>-1</v>
      </c>
      <c r="P52" s="20">
        <v>-6.889</v>
      </c>
      <c r="Q52" s="20">
        <v>0</v>
      </c>
      <c r="R52" s="20">
        <v>0</v>
      </c>
    </row>
    <row r="53" ht="16.5" spans="1:18">
      <c r="A53" s="16">
        <v>77</v>
      </c>
      <c r="B53" s="16" t="s">
        <v>150</v>
      </c>
      <c r="C53" s="16">
        <v>2862.024</v>
      </c>
      <c r="D53" s="16">
        <v>3731.829</v>
      </c>
      <c r="E53" s="16">
        <v>0</v>
      </c>
      <c r="F53" s="16">
        <v>0</v>
      </c>
      <c r="G53" s="16">
        <v>0</v>
      </c>
      <c r="H53" s="16">
        <v>1</v>
      </c>
      <c r="I53" s="19">
        <v>9.323</v>
      </c>
      <c r="J53" s="19">
        <v>30.458</v>
      </c>
      <c r="K53" s="20">
        <v>3</v>
      </c>
      <c r="L53" s="20">
        <v>1</v>
      </c>
      <c r="M53" s="20">
        <v>0</v>
      </c>
      <c r="N53" s="20">
        <v>0</v>
      </c>
      <c r="O53" s="20">
        <v>0</v>
      </c>
      <c r="P53" s="20">
        <v>-1.658</v>
      </c>
      <c r="Q53" s="20">
        <v>0</v>
      </c>
      <c r="R53" s="20">
        <v>0</v>
      </c>
    </row>
    <row r="54" ht="16.5" spans="1:18">
      <c r="A54" s="16">
        <v>78</v>
      </c>
      <c r="B54" s="16" t="s">
        <v>151</v>
      </c>
      <c r="C54" s="16">
        <v>2406.705</v>
      </c>
      <c r="D54" s="16">
        <v>2766.496</v>
      </c>
      <c r="E54" s="16">
        <v>0</v>
      </c>
      <c r="F54" s="16">
        <v>0</v>
      </c>
      <c r="G54" s="16">
        <v>0</v>
      </c>
      <c r="H54" s="16">
        <v>1</v>
      </c>
      <c r="I54" s="19">
        <v>1.228</v>
      </c>
      <c r="J54" s="19">
        <v>14.073</v>
      </c>
      <c r="K54" s="20">
        <v>2</v>
      </c>
      <c r="L54" s="20">
        <v>0</v>
      </c>
      <c r="M54" s="20">
        <v>0</v>
      </c>
      <c r="N54" s="20">
        <v>1</v>
      </c>
      <c r="O54" s="20">
        <v>0</v>
      </c>
      <c r="P54" s="20">
        <v>-0.216</v>
      </c>
      <c r="Q54" s="20">
        <v>0</v>
      </c>
      <c r="R54" s="20">
        <v>0</v>
      </c>
    </row>
    <row r="55" ht="16.5" spans="1:18">
      <c r="A55" s="16">
        <v>90</v>
      </c>
      <c r="B55" s="16" t="s">
        <v>152</v>
      </c>
      <c r="C55" s="16">
        <v>971.538</v>
      </c>
      <c r="D55" s="16">
        <v>1158.674</v>
      </c>
      <c r="E55" s="16">
        <v>0</v>
      </c>
      <c r="F55" s="16">
        <v>0</v>
      </c>
      <c r="G55" s="16">
        <v>0</v>
      </c>
      <c r="H55" s="16">
        <v>1</v>
      </c>
      <c r="I55" s="19">
        <v>2.866</v>
      </c>
      <c r="J55" s="19">
        <v>18.554</v>
      </c>
      <c r="K55" s="20">
        <v>1</v>
      </c>
      <c r="L55" s="20">
        <v>1</v>
      </c>
      <c r="M55" s="20">
        <v>0</v>
      </c>
      <c r="N55" s="20">
        <v>0</v>
      </c>
      <c r="O55" s="20">
        <v>0</v>
      </c>
      <c r="P55" s="20">
        <v>0.089</v>
      </c>
      <c r="Q55" s="20">
        <v>0</v>
      </c>
      <c r="R55" s="20">
        <v>0</v>
      </c>
    </row>
    <row r="56" ht="16.5" spans="1:18">
      <c r="A56" s="16">
        <v>91</v>
      </c>
      <c r="B56" s="16" t="s">
        <v>153</v>
      </c>
      <c r="C56" s="16">
        <v>8341.874</v>
      </c>
      <c r="D56" s="16">
        <v>10316.616</v>
      </c>
      <c r="E56" s="16">
        <v>0</v>
      </c>
      <c r="F56" s="16">
        <v>0</v>
      </c>
      <c r="G56" s="16">
        <v>0</v>
      </c>
      <c r="H56" s="16">
        <v>1</v>
      </c>
      <c r="I56" s="19">
        <v>1.884</v>
      </c>
      <c r="J56" s="19">
        <v>20.665</v>
      </c>
      <c r="K56" s="20">
        <v>4</v>
      </c>
      <c r="L56" s="20">
        <v>2</v>
      </c>
      <c r="M56" s="20">
        <v>0</v>
      </c>
      <c r="N56" s="20">
        <v>1</v>
      </c>
      <c r="O56" s="20">
        <v>0</v>
      </c>
      <c r="P56" s="20">
        <v>-5.786</v>
      </c>
      <c r="Q56" s="20">
        <v>0</v>
      </c>
      <c r="R56" s="20">
        <v>0</v>
      </c>
    </row>
    <row r="57" ht="16.5" spans="1:18">
      <c r="A57" s="16">
        <v>93</v>
      </c>
      <c r="B57" s="16" t="s">
        <v>154</v>
      </c>
      <c r="C57" s="16">
        <v>9124.848</v>
      </c>
      <c r="D57" s="16">
        <v>10954.635</v>
      </c>
      <c r="E57" s="16">
        <v>0</v>
      </c>
      <c r="F57" s="16">
        <v>0</v>
      </c>
      <c r="G57" s="16">
        <v>0</v>
      </c>
      <c r="H57" s="16">
        <v>1</v>
      </c>
      <c r="I57" s="19">
        <v>2.048</v>
      </c>
      <c r="J57" s="19">
        <v>18.409</v>
      </c>
      <c r="K57" s="20">
        <v>3</v>
      </c>
      <c r="L57" s="20">
        <v>2</v>
      </c>
      <c r="M57" s="20">
        <v>0</v>
      </c>
      <c r="N57" s="20">
        <v>0</v>
      </c>
      <c r="O57" s="20">
        <v>0</v>
      </c>
      <c r="P57" s="20">
        <v>-2.301</v>
      </c>
      <c r="Q57" s="20">
        <v>0</v>
      </c>
      <c r="R57" s="20">
        <v>0</v>
      </c>
    </row>
    <row r="58" ht="16.5" spans="1:18">
      <c r="A58" s="16">
        <v>95</v>
      </c>
      <c r="B58" s="16" t="s">
        <v>155</v>
      </c>
      <c r="C58" s="16">
        <v>2305.501</v>
      </c>
      <c r="D58" s="16">
        <v>2802.248</v>
      </c>
      <c r="E58" s="16">
        <v>0</v>
      </c>
      <c r="F58" s="16">
        <v>0</v>
      </c>
      <c r="G58" s="16">
        <v>0</v>
      </c>
      <c r="H58" s="16">
        <v>1</v>
      </c>
      <c r="I58" s="19">
        <v>5.846</v>
      </c>
      <c r="J58" s="19">
        <v>22.537</v>
      </c>
      <c r="K58" s="20">
        <v>4</v>
      </c>
      <c r="L58" s="20">
        <v>0</v>
      </c>
      <c r="M58" s="20">
        <v>0</v>
      </c>
      <c r="N58" s="20">
        <v>1</v>
      </c>
      <c r="O58" s="20">
        <v>0</v>
      </c>
      <c r="P58" s="20">
        <v>-3.104</v>
      </c>
      <c r="Q58" s="20">
        <v>0</v>
      </c>
      <c r="R58" s="20">
        <v>0</v>
      </c>
    </row>
    <row r="59" ht="16.5" spans="1:18">
      <c r="A59" s="16">
        <v>97</v>
      </c>
      <c r="B59" s="16" t="s">
        <v>156</v>
      </c>
      <c r="C59" s="16">
        <v>6515.11</v>
      </c>
      <c r="D59" s="16">
        <v>7960.91</v>
      </c>
      <c r="E59" s="16">
        <v>0</v>
      </c>
      <c r="F59" s="16">
        <v>0</v>
      </c>
      <c r="G59" s="16">
        <v>0</v>
      </c>
      <c r="H59" s="16">
        <v>1</v>
      </c>
      <c r="I59" s="19">
        <v>8.363</v>
      </c>
      <c r="J59" s="19">
        <v>25.005</v>
      </c>
      <c r="K59" s="20">
        <v>4</v>
      </c>
      <c r="L59" s="20">
        <v>2</v>
      </c>
      <c r="M59" s="20">
        <v>0</v>
      </c>
      <c r="N59" s="20">
        <v>1</v>
      </c>
      <c r="O59" s="20">
        <v>-1</v>
      </c>
      <c r="P59" s="20">
        <v>-2.183</v>
      </c>
      <c r="Q59" s="20">
        <v>0</v>
      </c>
      <c r="R59" s="20">
        <v>0</v>
      </c>
    </row>
    <row r="60" ht="16.5" spans="1:18">
      <c r="A60" s="16">
        <v>98</v>
      </c>
      <c r="B60" s="16" t="s">
        <v>157</v>
      </c>
      <c r="C60" s="16">
        <v>4233.237</v>
      </c>
      <c r="D60" s="16">
        <v>4974.367</v>
      </c>
      <c r="E60" s="16">
        <v>0</v>
      </c>
      <c r="F60" s="16">
        <v>0</v>
      </c>
      <c r="G60" s="16">
        <v>0</v>
      </c>
      <c r="H60" s="16">
        <v>1</v>
      </c>
      <c r="I60" s="19">
        <v>1.44</v>
      </c>
      <c r="J60" s="19">
        <v>16.124</v>
      </c>
      <c r="K60" s="20">
        <v>3</v>
      </c>
      <c r="L60" s="20">
        <v>0</v>
      </c>
      <c r="M60" s="20">
        <v>1</v>
      </c>
      <c r="N60" s="20">
        <v>-1</v>
      </c>
      <c r="O60" s="20">
        <v>0</v>
      </c>
      <c r="P60" s="20">
        <v>-0.006</v>
      </c>
      <c r="Q60" s="20">
        <v>0</v>
      </c>
      <c r="R60" s="20">
        <v>0</v>
      </c>
    </row>
    <row r="61" ht="16.5" spans="1:18">
      <c r="A61" s="16">
        <v>99</v>
      </c>
      <c r="B61" s="16" t="s">
        <v>158</v>
      </c>
      <c r="C61" s="16">
        <v>6260.738</v>
      </c>
      <c r="D61" s="16">
        <v>7605.667</v>
      </c>
      <c r="E61" s="16">
        <v>0</v>
      </c>
      <c r="F61" s="16">
        <v>0</v>
      </c>
      <c r="G61" s="16">
        <v>0</v>
      </c>
      <c r="H61" s="16">
        <v>1</v>
      </c>
      <c r="I61" s="19">
        <v>1.198</v>
      </c>
      <c r="J61" s="19">
        <v>18.67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-1.617</v>
      </c>
      <c r="Q61" s="20">
        <v>0</v>
      </c>
      <c r="R61" s="20">
        <v>0</v>
      </c>
    </row>
    <row r="62" ht="16.5" spans="1:18">
      <c r="A62" s="16">
        <v>100</v>
      </c>
      <c r="B62" s="16" t="s">
        <v>159</v>
      </c>
      <c r="C62" s="16">
        <v>4703.882</v>
      </c>
      <c r="D62" s="16">
        <v>5537.177</v>
      </c>
      <c r="E62" s="16">
        <v>0</v>
      </c>
      <c r="F62" s="16">
        <v>0</v>
      </c>
      <c r="G62" s="16">
        <v>0</v>
      </c>
      <c r="H62" s="16">
        <v>1</v>
      </c>
      <c r="I62" s="19">
        <v>1.524</v>
      </c>
      <c r="J62" s="19">
        <v>16.344</v>
      </c>
      <c r="K62" s="20">
        <v>3</v>
      </c>
      <c r="L62" s="20">
        <v>1</v>
      </c>
      <c r="M62" s="20">
        <v>0</v>
      </c>
      <c r="N62" s="20">
        <v>0</v>
      </c>
      <c r="O62" s="20">
        <v>0</v>
      </c>
      <c r="P62" s="20">
        <v>-2.082</v>
      </c>
      <c r="Q62" s="20">
        <v>0</v>
      </c>
      <c r="R62" s="20">
        <v>0</v>
      </c>
    </row>
    <row r="63" ht="16.5" spans="1:18">
      <c r="A63" s="16">
        <v>101</v>
      </c>
      <c r="B63" s="16" t="s">
        <v>160</v>
      </c>
      <c r="C63" s="16">
        <v>239.487</v>
      </c>
      <c r="D63" s="16">
        <v>241.853</v>
      </c>
      <c r="E63" s="16">
        <v>0</v>
      </c>
      <c r="F63" s="16">
        <v>0</v>
      </c>
      <c r="G63" s="16">
        <v>0</v>
      </c>
      <c r="H63" s="16">
        <v>1</v>
      </c>
      <c r="I63" s="19">
        <v>0.377</v>
      </c>
      <c r="J63" s="19">
        <v>1.351</v>
      </c>
      <c r="K63" s="20">
        <v>4</v>
      </c>
      <c r="L63" s="20">
        <v>2</v>
      </c>
      <c r="M63" s="20">
        <v>0</v>
      </c>
      <c r="N63" s="20">
        <v>1</v>
      </c>
      <c r="O63" s="20">
        <v>0</v>
      </c>
      <c r="P63" s="20">
        <v>-2.215</v>
      </c>
      <c r="Q63" s="20">
        <v>0</v>
      </c>
      <c r="R63" s="20">
        <v>0</v>
      </c>
    </row>
    <row r="64" ht="16.5" spans="1:18">
      <c r="A64" s="16">
        <v>102</v>
      </c>
      <c r="B64" s="16" t="s">
        <v>161</v>
      </c>
      <c r="C64" s="16">
        <v>5018.268</v>
      </c>
      <c r="D64" s="16">
        <v>6040.249</v>
      </c>
      <c r="E64" s="16">
        <v>0</v>
      </c>
      <c r="F64" s="16">
        <v>0</v>
      </c>
      <c r="G64" s="16">
        <v>0</v>
      </c>
      <c r="H64" s="16">
        <v>1</v>
      </c>
      <c r="I64" s="19">
        <v>0.525</v>
      </c>
      <c r="J64" s="19">
        <v>17.356</v>
      </c>
      <c r="K64" s="20">
        <v>4</v>
      </c>
      <c r="L64" s="20">
        <v>2</v>
      </c>
      <c r="M64" s="20">
        <v>0</v>
      </c>
      <c r="N64" s="20">
        <v>1</v>
      </c>
      <c r="O64" s="20">
        <v>0</v>
      </c>
      <c r="P64" s="20">
        <v>-1.89</v>
      </c>
      <c r="Q64" s="20">
        <v>0</v>
      </c>
      <c r="R64" s="20">
        <v>0</v>
      </c>
    </row>
    <row r="65" ht="16.5" spans="1:18">
      <c r="A65" s="16">
        <v>110</v>
      </c>
      <c r="B65" s="16" t="s">
        <v>162</v>
      </c>
      <c r="C65" s="16">
        <v>3011.292</v>
      </c>
      <c r="D65" s="16">
        <v>3512.71</v>
      </c>
      <c r="E65" s="16">
        <v>0</v>
      </c>
      <c r="F65" s="16">
        <v>0</v>
      </c>
      <c r="G65" s="16">
        <v>0</v>
      </c>
      <c r="H65" s="16">
        <v>1</v>
      </c>
      <c r="I65" s="19">
        <v>1.051</v>
      </c>
      <c r="J65" s="19">
        <v>15.175</v>
      </c>
      <c r="K65" s="20">
        <v>3</v>
      </c>
      <c r="L65" s="20">
        <v>2</v>
      </c>
      <c r="M65" s="20">
        <v>0</v>
      </c>
      <c r="N65" s="20">
        <v>1</v>
      </c>
      <c r="O65" s="20">
        <v>0</v>
      </c>
      <c r="P65" s="20">
        <v>-1.966</v>
      </c>
      <c r="Q65" s="20">
        <v>0</v>
      </c>
      <c r="R65" s="20">
        <v>0</v>
      </c>
    </row>
    <row r="66" ht="16.5" spans="1:18">
      <c r="A66" s="16">
        <v>111</v>
      </c>
      <c r="B66" s="16" t="s">
        <v>163</v>
      </c>
      <c r="C66" s="16">
        <v>5146.179</v>
      </c>
      <c r="D66" s="16">
        <v>6614.895</v>
      </c>
      <c r="E66" s="16">
        <v>0</v>
      </c>
      <c r="F66" s="16">
        <v>0</v>
      </c>
      <c r="G66" s="16">
        <v>0</v>
      </c>
      <c r="H66" s="16">
        <v>1</v>
      </c>
      <c r="I66" s="19">
        <v>9.172</v>
      </c>
      <c r="J66" s="19">
        <v>29.339</v>
      </c>
      <c r="K66" s="20">
        <v>4</v>
      </c>
      <c r="L66" s="20">
        <v>1</v>
      </c>
      <c r="M66" s="20">
        <v>0</v>
      </c>
      <c r="N66" s="20">
        <v>1</v>
      </c>
      <c r="O66" s="20">
        <v>0</v>
      </c>
      <c r="P66" s="20">
        <v>-10.579</v>
      </c>
      <c r="Q66" s="20">
        <v>0</v>
      </c>
      <c r="R66" s="20">
        <v>0</v>
      </c>
    </row>
    <row r="67" ht="16.5" spans="1:18">
      <c r="A67" s="16">
        <v>116</v>
      </c>
      <c r="B67" s="16" t="s">
        <v>164</v>
      </c>
      <c r="C67" s="16">
        <v>190.982</v>
      </c>
      <c r="D67" s="16">
        <v>192.652</v>
      </c>
      <c r="E67" s="16">
        <v>0</v>
      </c>
      <c r="F67" s="16">
        <v>0</v>
      </c>
      <c r="G67" s="16">
        <v>0</v>
      </c>
      <c r="H67" s="16">
        <v>1</v>
      </c>
      <c r="I67" s="19">
        <v>0.203</v>
      </c>
      <c r="J67" s="19">
        <v>1.068</v>
      </c>
      <c r="K67" s="20">
        <v>1</v>
      </c>
      <c r="L67" s="20">
        <v>2</v>
      </c>
      <c r="M67" s="20">
        <v>0</v>
      </c>
      <c r="N67" s="20">
        <v>1</v>
      </c>
      <c r="O67" s="20">
        <v>0</v>
      </c>
      <c r="P67" s="20">
        <v>-1.679</v>
      </c>
      <c r="Q67" s="20">
        <v>0</v>
      </c>
      <c r="R67" s="20">
        <v>0</v>
      </c>
    </row>
    <row r="68" ht="16.5" spans="1:18">
      <c r="A68" s="16">
        <v>119</v>
      </c>
      <c r="B68" s="16" t="s">
        <v>165</v>
      </c>
      <c r="C68" s="16">
        <v>2774.765</v>
      </c>
      <c r="D68" s="16">
        <v>3510.164</v>
      </c>
      <c r="E68" s="16">
        <v>0</v>
      </c>
      <c r="F68" s="16">
        <v>0</v>
      </c>
      <c r="G68" s="16">
        <v>0</v>
      </c>
      <c r="H68" s="16">
        <v>1</v>
      </c>
      <c r="I68" s="19">
        <v>0.019</v>
      </c>
      <c r="J68" s="19">
        <v>20.966</v>
      </c>
      <c r="K68" s="20">
        <v>4</v>
      </c>
      <c r="L68" s="20">
        <v>1</v>
      </c>
      <c r="M68" s="20">
        <v>0</v>
      </c>
      <c r="N68" s="20">
        <v>1</v>
      </c>
      <c r="O68" s="20">
        <v>0</v>
      </c>
      <c r="P68" s="20">
        <v>-1.476</v>
      </c>
      <c r="Q68" s="20">
        <v>0</v>
      </c>
      <c r="R68" s="20">
        <v>0</v>
      </c>
    </row>
    <row r="69" ht="16.5" spans="1:18">
      <c r="A69" s="16">
        <v>123</v>
      </c>
      <c r="B69" s="16" t="s">
        <v>166</v>
      </c>
      <c r="C69" s="16">
        <v>4388.308</v>
      </c>
      <c r="D69" s="16">
        <v>5312.022</v>
      </c>
      <c r="E69" s="16">
        <v>0</v>
      </c>
      <c r="F69" s="16">
        <v>0</v>
      </c>
      <c r="G69" s="16">
        <v>0</v>
      </c>
      <c r="H69" s="16">
        <v>1</v>
      </c>
      <c r="I69" s="19">
        <v>7.953</v>
      </c>
      <c r="J69" s="19">
        <v>23.959</v>
      </c>
      <c r="K69" s="20">
        <v>2</v>
      </c>
      <c r="L69" s="20">
        <v>2</v>
      </c>
      <c r="M69" s="20">
        <v>0</v>
      </c>
      <c r="N69" s="20">
        <v>1</v>
      </c>
      <c r="O69" s="20">
        <v>0</v>
      </c>
      <c r="P69" s="20">
        <v>-2.729</v>
      </c>
      <c r="Q69" s="20">
        <v>0</v>
      </c>
      <c r="R69" s="20">
        <v>0</v>
      </c>
    </row>
    <row r="70" ht="16.5" spans="1:18">
      <c r="A70" s="16">
        <v>131</v>
      </c>
      <c r="B70" s="16" t="s">
        <v>167</v>
      </c>
      <c r="C70" s="16">
        <v>1530.27</v>
      </c>
      <c r="D70" s="16">
        <v>2016.022</v>
      </c>
      <c r="E70" s="16">
        <v>0</v>
      </c>
      <c r="F70" s="16">
        <v>0</v>
      </c>
      <c r="G70" s="16">
        <v>0</v>
      </c>
      <c r="H70" s="16">
        <v>1</v>
      </c>
      <c r="I70" s="19">
        <v>8.045</v>
      </c>
      <c r="J70" s="19">
        <v>30.201</v>
      </c>
      <c r="K70" s="20">
        <v>3</v>
      </c>
      <c r="L70" s="20">
        <v>2</v>
      </c>
      <c r="M70" s="20">
        <v>0</v>
      </c>
      <c r="N70" s="20">
        <v>1</v>
      </c>
      <c r="O70" s="20">
        <v>0</v>
      </c>
      <c r="P70" s="20">
        <v>-1.358</v>
      </c>
      <c r="Q70" s="20">
        <v>0</v>
      </c>
      <c r="R70" s="20">
        <v>0</v>
      </c>
    </row>
    <row r="71" ht="16.5" spans="1:18">
      <c r="A71" s="16">
        <v>133</v>
      </c>
      <c r="B71" s="16" t="s">
        <v>168</v>
      </c>
      <c r="C71" s="16">
        <v>3323.206</v>
      </c>
      <c r="D71" s="16">
        <v>4188.654</v>
      </c>
      <c r="E71" s="16">
        <v>0</v>
      </c>
      <c r="F71" s="16">
        <v>0</v>
      </c>
      <c r="G71" s="16">
        <v>0</v>
      </c>
      <c r="H71" s="16">
        <v>1</v>
      </c>
      <c r="I71" s="19">
        <v>5.565</v>
      </c>
      <c r="J71" s="19">
        <v>25.077</v>
      </c>
      <c r="K71" s="20">
        <v>4</v>
      </c>
      <c r="L71" s="20">
        <v>2</v>
      </c>
      <c r="M71" s="20">
        <v>0</v>
      </c>
      <c r="N71" s="20">
        <v>1</v>
      </c>
      <c r="O71" s="20">
        <v>0</v>
      </c>
      <c r="P71" s="20">
        <v>-5.215</v>
      </c>
      <c r="Q71" s="20">
        <v>0</v>
      </c>
      <c r="R71" s="20">
        <v>0</v>
      </c>
    </row>
    <row r="72" ht="16.5" spans="1:18">
      <c r="A72" s="16">
        <v>135</v>
      </c>
      <c r="B72" s="16" t="s">
        <v>169</v>
      </c>
      <c r="C72" s="16">
        <v>3995.434</v>
      </c>
      <c r="D72" s="16">
        <v>4932.294</v>
      </c>
      <c r="E72" s="16">
        <v>0</v>
      </c>
      <c r="F72" s="16">
        <v>0</v>
      </c>
      <c r="G72" s="16">
        <v>0</v>
      </c>
      <c r="H72" s="16">
        <v>1</v>
      </c>
      <c r="I72" s="19">
        <v>7.269</v>
      </c>
      <c r="J72" s="19">
        <v>24.883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4.245</v>
      </c>
      <c r="Q72" s="20">
        <v>0</v>
      </c>
      <c r="R72" s="20">
        <v>0</v>
      </c>
    </row>
    <row r="73" ht="16.5" spans="1:18">
      <c r="A73" s="16">
        <v>137</v>
      </c>
      <c r="B73" s="16" t="s">
        <v>170</v>
      </c>
      <c r="C73" s="16">
        <v>2949.035</v>
      </c>
      <c r="D73" s="16">
        <v>3876.455</v>
      </c>
      <c r="E73" s="16">
        <v>0</v>
      </c>
      <c r="F73" s="16">
        <v>0</v>
      </c>
      <c r="G73" s="16">
        <v>0</v>
      </c>
      <c r="H73" s="16">
        <v>1</v>
      </c>
      <c r="I73" s="19">
        <v>5.203</v>
      </c>
      <c r="J73" s="19">
        <v>27.883</v>
      </c>
      <c r="K73" s="20">
        <v>4</v>
      </c>
      <c r="L73" s="20">
        <v>2</v>
      </c>
      <c r="M73" s="20">
        <v>0</v>
      </c>
      <c r="N73" s="20">
        <v>1</v>
      </c>
      <c r="O73" s="20">
        <v>0</v>
      </c>
      <c r="P73" s="20">
        <v>-9.661</v>
      </c>
      <c r="Q73" s="20">
        <v>0</v>
      </c>
      <c r="R73" s="20">
        <v>0</v>
      </c>
    </row>
    <row r="74" ht="16.5" spans="1:18">
      <c r="A74" s="16">
        <v>141</v>
      </c>
      <c r="B74" s="16" t="s">
        <v>171</v>
      </c>
      <c r="C74" s="16">
        <v>2317.938</v>
      </c>
      <c r="D74" s="16">
        <v>3005.869</v>
      </c>
      <c r="E74" s="16">
        <v>0</v>
      </c>
      <c r="F74" s="16">
        <v>0</v>
      </c>
      <c r="G74" s="16">
        <v>0</v>
      </c>
      <c r="H74" s="16">
        <v>1</v>
      </c>
      <c r="I74" s="19">
        <v>1.568</v>
      </c>
      <c r="J74" s="19">
        <v>24.096</v>
      </c>
      <c r="K74" s="20">
        <v>1</v>
      </c>
      <c r="L74" s="20">
        <v>2</v>
      </c>
      <c r="M74" s="20">
        <v>0</v>
      </c>
      <c r="N74" s="20">
        <v>1</v>
      </c>
      <c r="O74" s="20">
        <v>0</v>
      </c>
      <c r="P74" s="20">
        <v>-9.908</v>
      </c>
      <c r="Q74" s="20">
        <v>0</v>
      </c>
      <c r="R74" s="20">
        <v>0</v>
      </c>
    </row>
    <row r="75" ht="16.5" spans="1:18">
      <c r="A75" s="16">
        <v>146</v>
      </c>
      <c r="B75" s="16" t="s">
        <v>172</v>
      </c>
      <c r="C75" s="16">
        <v>5468.255</v>
      </c>
      <c r="D75" s="16">
        <v>6530.17</v>
      </c>
      <c r="E75" s="16">
        <v>0</v>
      </c>
      <c r="F75" s="16">
        <v>0</v>
      </c>
      <c r="G75" s="16">
        <v>0</v>
      </c>
      <c r="H75" s="16">
        <v>1</v>
      </c>
      <c r="I75" s="19">
        <v>5.371</v>
      </c>
      <c r="J75" s="19">
        <v>20.759</v>
      </c>
      <c r="K75" s="20">
        <v>3</v>
      </c>
      <c r="L75" s="20">
        <v>1</v>
      </c>
      <c r="M75" s="20">
        <v>0</v>
      </c>
      <c r="N75" s="20">
        <v>0</v>
      </c>
      <c r="O75" s="20">
        <v>0</v>
      </c>
      <c r="P75" s="20">
        <v>-4.261</v>
      </c>
      <c r="Q75" s="20">
        <v>0</v>
      </c>
      <c r="R75" s="20">
        <v>-1</v>
      </c>
    </row>
    <row r="76" ht="16.5" spans="1:18">
      <c r="A76" s="16">
        <v>148</v>
      </c>
      <c r="B76" s="16" t="s">
        <v>173</v>
      </c>
      <c r="C76" s="16">
        <v>6738.416</v>
      </c>
      <c r="D76" s="16">
        <v>8043.012</v>
      </c>
      <c r="E76" s="16">
        <v>0</v>
      </c>
      <c r="F76" s="16">
        <v>0</v>
      </c>
      <c r="G76" s="16">
        <v>0</v>
      </c>
      <c r="H76" s="16">
        <v>1</v>
      </c>
      <c r="I76" s="19">
        <v>2.126</v>
      </c>
      <c r="J76" s="19">
        <v>18.001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-8.888</v>
      </c>
      <c r="Q76" s="20">
        <v>0</v>
      </c>
      <c r="R76" s="20">
        <v>0</v>
      </c>
    </row>
    <row r="77" ht="16.5" spans="1:18">
      <c r="A77" s="16">
        <v>149</v>
      </c>
      <c r="B77" s="16" t="s">
        <v>174</v>
      </c>
      <c r="C77" s="16">
        <v>3314.234</v>
      </c>
      <c r="D77" s="16">
        <v>3835.135</v>
      </c>
      <c r="E77" s="16">
        <v>0</v>
      </c>
      <c r="F77" s="16">
        <v>0</v>
      </c>
      <c r="G77" s="16">
        <v>0</v>
      </c>
      <c r="H77" s="16">
        <v>1</v>
      </c>
      <c r="I77" s="19">
        <v>0.394</v>
      </c>
      <c r="J77" s="19">
        <v>13.923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-2.977</v>
      </c>
      <c r="Q77" s="20">
        <v>0</v>
      </c>
      <c r="R77" s="20">
        <v>0</v>
      </c>
    </row>
    <row r="78" ht="16.5" spans="1:18">
      <c r="A78" s="16">
        <v>155</v>
      </c>
      <c r="B78" s="16" t="s">
        <v>175</v>
      </c>
      <c r="C78" s="16">
        <v>2376.031</v>
      </c>
      <c r="D78" s="16">
        <v>2800.507</v>
      </c>
      <c r="E78" s="16">
        <v>0</v>
      </c>
      <c r="F78" s="16">
        <v>0</v>
      </c>
      <c r="G78" s="16">
        <v>0</v>
      </c>
      <c r="H78" s="16">
        <v>1</v>
      </c>
      <c r="I78" s="19">
        <v>1.792</v>
      </c>
      <c r="J78" s="19">
        <v>16.677</v>
      </c>
      <c r="K78" s="20">
        <v>1</v>
      </c>
      <c r="L78" s="20">
        <v>2</v>
      </c>
      <c r="M78" s="20">
        <v>0</v>
      </c>
      <c r="N78" s="20">
        <v>1</v>
      </c>
      <c r="O78" s="20">
        <v>0</v>
      </c>
      <c r="P78" s="20">
        <v>-0.218</v>
      </c>
      <c r="Q78" s="20">
        <v>0</v>
      </c>
      <c r="R78" s="20">
        <v>0</v>
      </c>
    </row>
    <row r="79" ht="16.5" spans="1:18">
      <c r="A79" s="16">
        <v>158</v>
      </c>
      <c r="B79" s="16" t="s">
        <v>176</v>
      </c>
      <c r="C79" s="16">
        <v>987.136</v>
      </c>
      <c r="D79" s="16">
        <v>1255.704</v>
      </c>
      <c r="E79" s="16">
        <v>0</v>
      </c>
      <c r="F79" s="16">
        <v>0</v>
      </c>
      <c r="G79" s="16">
        <v>0</v>
      </c>
      <c r="H79" s="16">
        <v>1</v>
      </c>
      <c r="I79" s="19">
        <v>1.339</v>
      </c>
      <c r="J79" s="19">
        <v>22.44</v>
      </c>
      <c r="K79" s="20">
        <v>4</v>
      </c>
      <c r="L79" s="20">
        <v>2</v>
      </c>
      <c r="M79" s="20">
        <v>0</v>
      </c>
      <c r="N79" s="20">
        <v>1</v>
      </c>
      <c r="O79" s="20">
        <v>0</v>
      </c>
      <c r="P79" s="20">
        <v>-1.042</v>
      </c>
      <c r="Q79" s="20">
        <v>0</v>
      </c>
      <c r="R79" s="20">
        <v>0</v>
      </c>
    </row>
    <row r="80" ht="16.5" spans="1:18">
      <c r="A80" s="16">
        <v>159</v>
      </c>
      <c r="B80" s="16" t="s">
        <v>177</v>
      </c>
      <c r="C80" s="16">
        <v>2509.686</v>
      </c>
      <c r="D80" s="16">
        <v>2990.624</v>
      </c>
      <c r="E80" s="16">
        <v>0</v>
      </c>
      <c r="F80" s="16">
        <v>0</v>
      </c>
      <c r="G80" s="16">
        <v>0</v>
      </c>
      <c r="H80" s="16">
        <v>1</v>
      </c>
      <c r="I80" s="19">
        <v>2.413</v>
      </c>
      <c r="J80" s="19">
        <v>18.107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-8.259</v>
      </c>
      <c r="Q80" s="20">
        <v>0</v>
      </c>
      <c r="R80" s="20">
        <v>0</v>
      </c>
    </row>
    <row r="81" ht="16.5" spans="1:18">
      <c r="A81" s="16">
        <v>161</v>
      </c>
      <c r="B81" s="16" t="s">
        <v>178</v>
      </c>
      <c r="C81" s="16">
        <v>1205.366</v>
      </c>
      <c r="D81" s="16">
        <v>1476.649</v>
      </c>
      <c r="E81" s="16">
        <v>0</v>
      </c>
      <c r="F81" s="16">
        <v>0</v>
      </c>
      <c r="G81" s="16">
        <v>0</v>
      </c>
      <c r="H81" s="16">
        <v>1</v>
      </c>
      <c r="I81" s="19">
        <v>3.47</v>
      </c>
      <c r="J81" s="19">
        <v>21.204</v>
      </c>
      <c r="K81" s="20">
        <v>1</v>
      </c>
      <c r="L81" s="20">
        <v>2</v>
      </c>
      <c r="M81" s="20">
        <v>0</v>
      </c>
      <c r="N81" s="20">
        <v>1</v>
      </c>
      <c r="O81" s="20">
        <v>0</v>
      </c>
      <c r="P81" s="20">
        <v>-1.185</v>
      </c>
      <c r="Q81" s="20">
        <v>0</v>
      </c>
      <c r="R81" s="20">
        <v>0</v>
      </c>
    </row>
    <row r="82" ht="16.5" spans="1:18">
      <c r="A82" s="16">
        <v>162</v>
      </c>
      <c r="B82" s="16" t="s">
        <v>179</v>
      </c>
      <c r="C82" s="16">
        <v>2205.373</v>
      </c>
      <c r="D82" s="16">
        <v>2780.341</v>
      </c>
      <c r="E82" s="16">
        <v>0</v>
      </c>
      <c r="F82" s="16">
        <v>0</v>
      </c>
      <c r="G82" s="16">
        <v>0</v>
      </c>
      <c r="H82" s="16">
        <v>1</v>
      </c>
      <c r="I82" s="19">
        <v>9.29</v>
      </c>
      <c r="J82" s="19">
        <v>28.049</v>
      </c>
      <c r="K82" s="20">
        <v>4</v>
      </c>
      <c r="L82" s="20">
        <v>1</v>
      </c>
      <c r="M82" s="20">
        <v>0</v>
      </c>
      <c r="N82" s="20">
        <v>1</v>
      </c>
      <c r="O82" s="20">
        <v>0</v>
      </c>
      <c r="P82" s="20">
        <v>-9.409</v>
      </c>
      <c r="Q82" s="20">
        <v>0</v>
      </c>
      <c r="R82" s="20">
        <v>0</v>
      </c>
    </row>
    <row r="83" ht="16.5" spans="1:18">
      <c r="A83" s="16">
        <v>171</v>
      </c>
      <c r="B83" s="16" t="s">
        <v>180</v>
      </c>
      <c r="C83" s="16">
        <v>904.193</v>
      </c>
      <c r="D83" s="16">
        <v>1150.242</v>
      </c>
      <c r="E83" s="16">
        <v>0</v>
      </c>
      <c r="F83" s="16">
        <v>0</v>
      </c>
      <c r="G83" s="16">
        <v>0</v>
      </c>
      <c r="H83" s="16">
        <v>1</v>
      </c>
      <c r="I83" s="19">
        <v>3.966</v>
      </c>
      <c r="J83" s="19">
        <v>24.509</v>
      </c>
      <c r="K83" s="20">
        <v>1</v>
      </c>
      <c r="L83" s="20">
        <v>2</v>
      </c>
      <c r="M83" s="20">
        <v>0</v>
      </c>
      <c r="N83" s="20">
        <v>1</v>
      </c>
      <c r="O83" s="20">
        <v>0</v>
      </c>
      <c r="P83" s="20">
        <v>-0.944</v>
      </c>
      <c r="Q83" s="20">
        <v>0</v>
      </c>
      <c r="R83" s="20">
        <v>0</v>
      </c>
    </row>
    <row r="84" ht="16.5" spans="1:18">
      <c r="A84" s="16">
        <v>300</v>
      </c>
      <c r="B84" s="16" t="s">
        <v>181</v>
      </c>
      <c r="C84" s="16">
        <v>3214.648</v>
      </c>
      <c r="D84" s="16">
        <v>3848.703</v>
      </c>
      <c r="E84" s="16">
        <v>0</v>
      </c>
      <c r="F84" s="16">
        <v>0</v>
      </c>
      <c r="G84" s="16">
        <v>0</v>
      </c>
      <c r="H84" s="16">
        <v>1</v>
      </c>
      <c r="I84" s="19">
        <v>1.935</v>
      </c>
      <c r="J84" s="19">
        <v>18.091</v>
      </c>
      <c r="K84" s="20">
        <v>4</v>
      </c>
      <c r="L84" s="20">
        <v>2</v>
      </c>
      <c r="M84" s="20">
        <v>0</v>
      </c>
      <c r="N84" s="20">
        <v>1</v>
      </c>
      <c r="O84" s="20">
        <v>0</v>
      </c>
      <c r="P84" s="20">
        <v>-5.387</v>
      </c>
      <c r="Q84" s="20">
        <v>0</v>
      </c>
      <c r="R84" s="20">
        <v>0</v>
      </c>
    </row>
    <row r="85" ht="16.5" spans="1:18">
      <c r="A85" s="16">
        <v>682</v>
      </c>
      <c r="B85" s="16" t="s">
        <v>182</v>
      </c>
      <c r="C85" s="16">
        <v>836.265</v>
      </c>
      <c r="D85" s="16">
        <v>1111.27</v>
      </c>
      <c r="E85" s="16">
        <v>0</v>
      </c>
      <c r="F85" s="16">
        <v>0</v>
      </c>
      <c r="G85" s="16">
        <v>0</v>
      </c>
      <c r="H85" s="16">
        <v>1</v>
      </c>
      <c r="I85" s="19">
        <v>12.618</v>
      </c>
      <c r="J85" s="19">
        <v>34.243</v>
      </c>
      <c r="K85" s="20">
        <v>2</v>
      </c>
      <c r="L85" s="20">
        <v>2</v>
      </c>
      <c r="M85" s="20">
        <v>0</v>
      </c>
      <c r="N85" s="20">
        <v>1</v>
      </c>
      <c r="O85" s="20">
        <v>-1</v>
      </c>
      <c r="P85" s="20">
        <v>-0.522</v>
      </c>
      <c r="Q85" s="20">
        <v>0</v>
      </c>
      <c r="R85" s="20">
        <v>0</v>
      </c>
    </row>
    <row r="86" ht="16.5" spans="1:18">
      <c r="A86" s="16">
        <v>685</v>
      </c>
      <c r="B86" s="16" t="s">
        <v>183</v>
      </c>
      <c r="C86" s="16">
        <v>945.293</v>
      </c>
      <c r="D86" s="16">
        <v>1310.223</v>
      </c>
      <c r="E86" s="16">
        <v>0</v>
      </c>
      <c r="F86" s="16">
        <v>0</v>
      </c>
      <c r="G86" s="16">
        <v>0</v>
      </c>
      <c r="H86" s="16">
        <v>1</v>
      </c>
      <c r="I86" s="19">
        <v>13.667</v>
      </c>
      <c r="J86" s="19">
        <v>37.713</v>
      </c>
      <c r="K86" s="20">
        <v>4</v>
      </c>
      <c r="L86" s="20">
        <v>1</v>
      </c>
      <c r="M86" s="20">
        <v>0</v>
      </c>
      <c r="N86" s="20">
        <v>1</v>
      </c>
      <c r="O86" s="20">
        <v>0</v>
      </c>
      <c r="P86" s="20">
        <v>-18.207</v>
      </c>
      <c r="Q86" s="20">
        <v>0</v>
      </c>
      <c r="R86" s="20">
        <v>0</v>
      </c>
    </row>
    <row r="87" ht="16.5" spans="1:18">
      <c r="A87" s="16">
        <v>688</v>
      </c>
      <c r="B87" s="16" t="s">
        <v>184</v>
      </c>
      <c r="C87" s="16">
        <v>657.906</v>
      </c>
      <c r="D87" s="16">
        <v>857.63</v>
      </c>
      <c r="E87" s="16">
        <v>0</v>
      </c>
      <c r="F87" s="16">
        <v>0</v>
      </c>
      <c r="G87" s="16">
        <v>0</v>
      </c>
      <c r="H87" s="16">
        <v>1</v>
      </c>
      <c r="I87" s="19">
        <v>12.071</v>
      </c>
      <c r="J87" s="19">
        <v>32.548</v>
      </c>
      <c r="K87" s="20">
        <v>3</v>
      </c>
      <c r="L87" s="20">
        <v>2</v>
      </c>
      <c r="M87" s="20">
        <v>0</v>
      </c>
      <c r="N87" s="20">
        <v>1</v>
      </c>
      <c r="O87" s="20">
        <v>0</v>
      </c>
      <c r="P87" s="20">
        <v>-2.7</v>
      </c>
      <c r="Q87" s="20">
        <v>0</v>
      </c>
      <c r="R87" s="20">
        <v>0</v>
      </c>
    </row>
    <row r="88" ht="16.5" spans="1:18">
      <c r="A88" s="16">
        <v>689</v>
      </c>
      <c r="B88" s="16" t="s">
        <v>185</v>
      </c>
      <c r="C88" s="16">
        <v>571.607</v>
      </c>
      <c r="D88" s="16">
        <v>769.635</v>
      </c>
      <c r="E88" s="16">
        <v>0</v>
      </c>
      <c r="F88" s="16">
        <v>0</v>
      </c>
      <c r="G88" s="16">
        <v>0</v>
      </c>
      <c r="H88" s="16">
        <v>1</v>
      </c>
      <c r="I88" s="19">
        <v>5.758</v>
      </c>
      <c r="J88" s="19">
        <v>30.006</v>
      </c>
      <c r="K88" s="20">
        <v>4</v>
      </c>
      <c r="L88" s="20">
        <v>2</v>
      </c>
      <c r="M88" s="20">
        <v>0</v>
      </c>
      <c r="N88" s="20">
        <v>1</v>
      </c>
      <c r="O88" s="20">
        <v>0</v>
      </c>
      <c r="P88" s="20">
        <v>-6.002</v>
      </c>
      <c r="Q88" s="20">
        <v>0</v>
      </c>
      <c r="R88" s="20">
        <v>0</v>
      </c>
    </row>
    <row r="89" ht="16.5" spans="1:18">
      <c r="A89" s="16">
        <v>690</v>
      </c>
      <c r="B89" s="16" t="s">
        <v>186</v>
      </c>
      <c r="C89" s="16">
        <v>704.208</v>
      </c>
      <c r="D89" s="16">
        <v>919.711</v>
      </c>
      <c r="E89" s="16">
        <v>0</v>
      </c>
      <c r="F89" s="16">
        <v>0</v>
      </c>
      <c r="G89" s="16">
        <v>0</v>
      </c>
      <c r="H89" s="16">
        <v>1</v>
      </c>
      <c r="I89" s="19">
        <v>7.33</v>
      </c>
      <c r="J89" s="19">
        <v>29.044</v>
      </c>
      <c r="K89" s="20">
        <v>4</v>
      </c>
      <c r="L89" s="20">
        <v>2</v>
      </c>
      <c r="M89" s="20">
        <v>0</v>
      </c>
      <c r="N89" s="20">
        <v>1</v>
      </c>
      <c r="O89" s="20">
        <v>0</v>
      </c>
      <c r="P89" s="20">
        <v>-3.23</v>
      </c>
      <c r="Q89" s="20">
        <v>0</v>
      </c>
      <c r="R89" s="20">
        <v>0</v>
      </c>
    </row>
    <row r="90" ht="16.5" spans="1:18">
      <c r="A90" s="16">
        <v>691</v>
      </c>
      <c r="B90" s="16" t="s">
        <v>187</v>
      </c>
      <c r="C90" s="16">
        <v>787.135</v>
      </c>
      <c r="D90" s="16">
        <v>1029.932</v>
      </c>
      <c r="E90" s="16">
        <v>0</v>
      </c>
      <c r="F90" s="16">
        <v>0</v>
      </c>
      <c r="G90" s="16">
        <v>0</v>
      </c>
      <c r="H90" s="16">
        <v>1</v>
      </c>
      <c r="I90" s="19">
        <v>6.854</v>
      </c>
      <c r="J90" s="19">
        <v>28.812</v>
      </c>
      <c r="K90" s="20">
        <v>3</v>
      </c>
      <c r="L90" s="20">
        <v>2</v>
      </c>
      <c r="M90" s="20">
        <v>1</v>
      </c>
      <c r="N90" s="20">
        <v>-1</v>
      </c>
      <c r="O90" s="20">
        <v>0</v>
      </c>
      <c r="P90" s="20">
        <v>0.003</v>
      </c>
      <c r="Q90" s="20">
        <v>0</v>
      </c>
      <c r="R90" s="20">
        <v>0</v>
      </c>
    </row>
    <row r="91" ht="16.5" spans="1:18">
      <c r="A91" s="16">
        <v>692</v>
      </c>
      <c r="B91" s="16" t="s">
        <v>188</v>
      </c>
      <c r="C91" s="16">
        <v>700.075</v>
      </c>
      <c r="D91" s="16">
        <v>976.223</v>
      </c>
      <c r="E91" s="16">
        <v>0</v>
      </c>
      <c r="F91" s="16">
        <v>0</v>
      </c>
      <c r="G91" s="16">
        <v>0</v>
      </c>
      <c r="H91" s="16">
        <v>1</v>
      </c>
      <c r="I91" s="19">
        <v>3.489</v>
      </c>
      <c r="J91" s="19">
        <v>30.79</v>
      </c>
      <c r="K91" s="20">
        <v>4</v>
      </c>
      <c r="L91" s="20">
        <v>2</v>
      </c>
      <c r="M91" s="20">
        <v>0</v>
      </c>
      <c r="N91" s="20">
        <v>1</v>
      </c>
      <c r="O91" s="20">
        <v>0</v>
      </c>
      <c r="P91" s="20">
        <v>-9.174</v>
      </c>
      <c r="Q91" s="20">
        <v>0</v>
      </c>
      <c r="R91" s="20">
        <v>0</v>
      </c>
    </row>
    <row r="92" ht="16.5" spans="1:18">
      <c r="A92" s="16">
        <v>695</v>
      </c>
      <c r="B92" s="16" t="s">
        <v>189</v>
      </c>
      <c r="C92" s="16">
        <v>531.151</v>
      </c>
      <c r="D92" s="16">
        <v>705.642</v>
      </c>
      <c r="E92" s="16">
        <v>0</v>
      </c>
      <c r="F92" s="16">
        <v>0</v>
      </c>
      <c r="G92" s="16">
        <v>0</v>
      </c>
      <c r="H92" s="16">
        <v>1</v>
      </c>
      <c r="I92" s="19">
        <v>3.732</v>
      </c>
      <c r="J92" s="19">
        <v>27.537</v>
      </c>
      <c r="K92" s="20">
        <v>2</v>
      </c>
      <c r="L92" s="20">
        <v>2</v>
      </c>
      <c r="M92" s="20">
        <v>0</v>
      </c>
      <c r="N92" s="20">
        <v>1</v>
      </c>
      <c r="O92" s="20">
        <v>0</v>
      </c>
      <c r="P92" s="20">
        <v>-7.69</v>
      </c>
      <c r="Q92" s="20">
        <v>0</v>
      </c>
      <c r="R92" s="20">
        <v>0</v>
      </c>
    </row>
    <row r="93" ht="16.5" spans="1:18">
      <c r="A93" s="16">
        <v>697</v>
      </c>
      <c r="B93" s="16" t="s">
        <v>190</v>
      </c>
      <c r="C93" s="16">
        <v>714.066</v>
      </c>
      <c r="D93" s="16">
        <v>940.394</v>
      </c>
      <c r="E93" s="16">
        <v>0</v>
      </c>
      <c r="F93" s="16">
        <v>0</v>
      </c>
      <c r="G93" s="16">
        <v>0</v>
      </c>
      <c r="H93" s="16">
        <v>1</v>
      </c>
      <c r="I93" s="19">
        <v>2.298</v>
      </c>
      <c r="J93" s="19">
        <v>25.812</v>
      </c>
      <c r="K93" s="20">
        <v>3</v>
      </c>
      <c r="L93" s="20">
        <v>2</v>
      </c>
      <c r="M93" s="20">
        <v>0</v>
      </c>
      <c r="N93" s="20">
        <v>1</v>
      </c>
      <c r="O93" s="20">
        <v>0</v>
      </c>
      <c r="P93" s="20">
        <v>-2.724</v>
      </c>
      <c r="Q93" s="20">
        <v>0</v>
      </c>
      <c r="R93" s="20">
        <v>0</v>
      </c>
    </row>
    <row r="94" ht="16.5" spans="1:18">
      <c r="A94" s="16">
        <v>698</v>
      </c>
      <c r="B94" s="16" t="s">
        <v>191</v>
      </c>
      <c r="C94" s="16">
        <v>681.91</v>
      </c>
      <c r="D94" s="16">
        <v>902.452</v>
      </c>
      <c r="E94" s="16">
        <v>0</v>
      </c>
      <c r="F94" s="16">
        <v>0</v>
      </c>
      <c r="G94" s="16">
        <v>0</v>
      </c>
      <c r="H94" s="16">
        <v>1</v>
      </c>
      <c r="I94" s="19">
        <v>3.859</v>
      </c>
      <c r="J94" s="19">
        <v>27.354</v>
      </c>
      <c r="K94" s="20">
        <v>2</v>
      </c>
      <c r="L94" s="20">
        <v>2</v>
      </c>
      <c r="M94" s="20">
        <v>0</v>
      </c>
      <c r="N94" s="20">
        <v>1</v>
      </c>
      <c r="O94" s="20">
        <v>0</v>
      </c>
      <c r="P94" s="20">
        <v>-3.099</v>
      </c>
      <c r="Q94" s="20">
        <v>0</v>
      </c>
      <c r="R94" s="20">
        <v>0</v>
      </c>
    </row>
    <row r="95" ht="16.5" spans="1:18">
      <c r="A95" s="16">
        <v>802</v>
      </c>
      <c r="B95" s="16" t="s">
        <v>192</v>
      </c>
      <c r="C95" s="16">
        <v>4937.926</v>
      </c>
      <c r="D95" s="16">
        <v>6098.684</v>
      </c>
      <c r="E95" s="16">
        <v>0</v>
      </c>
      <c r="F95" s="16">
        <v>0</v>
      </c>
      <c r="G95" s="16">
        <v>0</v>
      </c>
      <c r="H95" s="16">
        <v>1</v>
      </c>
      <c r="I95" s="19">
        <v>2.148</v>
      </c>
      <c r="J95" s="19">
        <v>20.772</v>
      </c>
      <c r="K95" s="20">
        <v>3</v>
      </c>
      <c r="L95" s="20">
        <v>2</v>
      </c>
      <c r="M95" s="20">
        <v>0</v>
      </c>
      <c r="N95" s="20">
        <v>1</v>
      </c>
      <c r="O95" s="20">
        <v>0</v>
      </c>
      <c r="P95" s="20">
        <v>-10.059</v>
      </c>
      <c r="Q95" s="20">
        <v>0</v>
      </c>
      <c r="R95" s="20">
        <v>0</v>
      </c>
    </row>
    <row r="96" ht="16.5" spans="1:18">
      <c r="A96" s="16">
        <v>806</v>
      </c>
      <c r="B96" s="16" t="s">
        <v>193</v>
      </c>
      <c r="C96" s="16">
        <v>6348.903</v>
      </c>
      <c r="D96" s="16">
        <v>7692.311</v>
      </c>
      <c r="E96" s="16">
        <v>0</v>
      </c>
      <c r="F96" s="16">
        <v>0</v>
      </c>
      <c r="G96" s="16">
        <v>0</v>
      </c>
      <c r="H96" s="16">
        <v>1</v>
      </c>
      <c r="I96" s="19">
        <v>2.253</v>
      </c>
      <c r="J96" s="19">
        <v>19.324</v>
      </c>
      <c r="K96" s="20">
        <v>4</v>
      </c>
      <c r="L96" s="20">
        <v>2</v>
      </c>
      <c r="M96" s="20">
        <v>0</v>
      </c>
      <c r="N96" s="20">
        <v>1</v>
      </c>
      <c r="O96" s="20">
        <v>0</v>
      </c>
      <c r="P96" s="20">
        <v>0.646</v>
      </c>
      <c r="Q96" s="20">
        <v>0</v>
      </c>
      <c r="R96" s="20">
        <v>0</v>
      </c>
    </row>
    <row r="97" ht="16.5" spans="1:18">
      <c r="A97" s="16">
        <v>812</v>
      </c>
      <c r="B97" s="16" t="s">
        <v>194</v>
      </c>
      <c r="C97" s="16">
        <v>4846.335</v>
      </c>
      <c r="D97" s="16">
        <v>5996.777</v>
      </c>
      <c r="E97" s="16">
        <v>0</v>
      </c>
      <c r="F97" s="16">
        <v>0</v>
      </c>
      <c r="G97" s="16">
        <v>0</v>
      </c>
      <c r="H97" s="16">
        <v>1</v>
      </c>
      <c r="I97" s="19">
        <v>3.807</v>
      </c>
      <c r="J97" s="19">
        <v>22.261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-21.127</v>
      </c>
      <c r="Q97" s="20">
        <v>0</v>
      </c>
      <c r="R97" s="20">
        <v>0</v>
      </c>
    </row>
    <row r="98" ht="16.5" spans="1:18">
      <c r="A98" s="16">
        <v>827</v>
      </c>
      <c r="B98" s="16" t="s">
        <v>195</v>
      </c>
      <c r="C98" s="16">
        <v>1229.336</v>
      </c>
      <c r="D98" s="16">
        <v>1508.283</v>
      </c>
      <c r="E98" s="16">
        <v>0</v>
      </c>
      <c r="F98" s="16">
        <v>0</v>
      </c>
      <c r="G98" s="16">
        <v>0</v>
      </c>
      <c r="H98" s="16">
        <v>1</v>
      </c>
      <c r="I98" s="19">
        <v>3.319</v>
      </c>
      <c r="J98" s="19">
        <v>21.199</v>
      </c>
      <c r="K98" s="20">
        <v>1</v>
      </c>
      <c r="L98" s="20">
        <v>2</v>
      </c>
      <c r="M98" s="20">
        <v>0</v>
      </c>
      <c r="N98" s="20">
        <v>1</v>
      </c>
      <c r="O98" s="20">
        <v>0</v>
      </c>
      <c r="P98" s="20">
        <v>-20.969</v>
      </c>
      <c r="Q98" s="20">
        <v>0</v>
      </c>
      <c r="R98" s="20">
        <v>0</v>
      </c>
    </row>
    <row r="99" ht="16.5" spans="1:18">
      <c r="A99" s="16">
        <v>828</v>
      </c>
      <c r="B99" s="16" t="s">
        <v>196</v>
      </c>
      <c r="C99" s="16">
        <v>1766.783</v>
      </c>
      <c r="D99" s="16">
        <v>2281.645</v>
      </c>
      <c r="E99" s="16">
        <v>0</v>
      </c>
      <c r="F99" s="16">
        <v>0</v>
      </c>
      <c r="G99" s="16">
        <v>0</v>
      </c>
      <c r="H99" s="16">
        <v>1</v>
      </c>
      <c r="I99" s="19">
        <v>6.28</v>
      </c>
      <c r="J99" s="19">
        <v>27.429</v>
      </c>
      <c r="K99" s="20">
        <v>3</v>
      </c>
      <c r="L99" s="20">
        <v>1</v>
      </c>
      <c r="M99" s="20">
        <v>0</v>
      </c>
      <c r="N99" s="20">
        <v>0</v>
      </c>
      <c r="O99" s="20">
        <v>0</v>
      </c>
      <c r="P99" s="20">
        <v>-2.593</v>
      </c>
      <c r="Q99" s="20">
        <v>0</v>
      </c>
      <c r="R99" s="20">
        <v>-1</v>
      </c>
    </row>
    <row r="100" ht="16.5" spans="1:18">
      <c r="A100" s="16">
        <v>846</v>
      </c>
      <c r="B100" s="16" t="s">
        <v>197</v>
      </c>
      <c r="C100" s="16">
        <v>1042.283</v>
      </c>
      <c r="D100" s="16">
        <v>1267.679</v>
      </c>
      <c r="E100" s="16">
        <v>0</v>
      </c>
      <c r="F100" s="16">
        <v>0</v>
      </c>
      <c r="G100" s="16">
        <v>0</v>
      </c>
      <c r="H100" s="16">
        <v>1</v>
      </c>
      <c r="I100" s="19">
        <v>0.685</v>
      </c>
      <c r="J100" s="19">
        <v>18.343</v>
      </c>
      <c r="K100" s="20">
        <v>4</v>
      </c>
      <c r="L100" s="20">
        <v>0</v>
      </c>
      <c r="M100" s="20">
        <v>0</v>
      </c>
      <c r="N100" s="20">
        <v>0</v>
      </c>
      <c r="O100" s="20">
        <v>0</v>
      </c>
      <c r="P100" s="20">
        <v>-11.983</v>
      </c>
      <c r="Q100" s="20">
        <v>0</v>
      </c>
      <c r="R100" s="20">
        <v>0</v>
      </c>
    </row>
    <row r="101" ht="16.5" spans="1:18">
      <c r="A101" s="16">
        <v>849</v>
      </c>
      <c r="B101" s="16" t="s">
        <v>198</v>
      </c>
      <c r="C101" s="16">
        <v>6877.248</v>
      </c>
      <c r="D101" s="16">
        <v>8681.241</v>
      </c>
      <c r="E101" s="16">
        <v>0</v>
      </c>
      <c r="F101" s="16">
        <v>0</v>
      </c>
      <c r="G101" s="16">
        <v>0</v>
      </c>
      <c r="H101" s="16">
        <v>1</v>
      </c>
      <c r="I101" s="19">
        <v>14.245</v>
      </c>
      <c r="J101" s="19">
        <v>32.066</v>
      </c>
      <c r="K101" s="20">
        <v>4</v>
      </c>
      <c r="L101" s="20">
        <v>1</v>
      </c>
      <c r="M101" s="20">
        <v>0</v>
      </c>
      <c r="N101" s="20">
        <v>1</v>
      </c>
      <c r="O101" s="20">
        <v>0</v>
      </c>
      <c r="P101" s="20">
        <v>-3.775</v>
      </c>
      <c r="Q101" s="20">
        <v>0</v>
      </c>
      <c r="R101" s="20">
        <v>0</v>
      </c>
    </row>
    <row r="102" ht="16.5" spans="1:18">
      <c r="A102" s="16">
        <v>851</v>
      </c>
      <c r="B102" s="16" t="s">
        <v>199</v>
      </c>
      <c r="C102" s="16">
        <v>11824.371</v>
      </c>
      <c r="D102" s="16">
        <v>14064.658</v>
      </c>
      <c r="E102" s="16">
        <v>0</v>
      </c>
      <c r="F102" s="16">
        <v>0</v>
      </c>
      <c r="G102" s="16">
        <v>0</v>
      </c>
      <c r="H102" s="16">
        <v>1</v>
      </c>
      <c r="I102" s="19">
        <v>1.538</v>
      </c>
      <c r="J102" s="19">
        <v>17.221</v>
      </c>
      <c r="K102" s="20">
        <v>1</v>
      </c>
      <c r="L102" s="20">
        <v>2</v>
      </c>
      <c r="M102" s="20">
        <v>0</v>
      </c>
      <c r="N102" s="20">
        <v>1</v>
      </c>
      <c r="O102" s="20">
        <v>0</v>
      </c>
      <c r="P102" s="20">
        <v>0.524</v>
      </c>
      <c r="Q102" s="20">
        <v>0</v>
      </c>
      <c r="R102" s="20">
        <v>0</v>
      </c>
    </row>
    <row r="103" ht="16.5" spans="1:18">
      <c r="A103" s="16">
        <v>852</v>
      </c>
      <c r="B103" s="16" t="s">
        <v>200</v>
      </c>
      <c r="C103" s="16">
        <v>4427.778</v>
      </c>
      <c r="D103" s="16">
        <v>5573.064</v>
      </c>
      <c r="E103" s="16">
        <v>0</v>
      </c>
      <c r="F103" s="16">
        <v>0</v>
      </c>
      <c r="G103" s="16">
        <v>0</v>
      </c>
      <c r="H103" s="16">
        <v>1</v>
      </c>
      <c r="I103" s="19">
        <v>6.865</v>
      </c>
      <c r="J103" s="19">
        <v>26.004</v>
      </c>
      <c r="K103" s="20">
        <v>4</v>
      </c>
      <c r="L103" s="20">
        <v>2</v>
      </c>
      <c r="M103" s="20">
        <v>0</v>
      </c>
      <c r="N103" s="20">
        <v>1</v>
      </c>
      <c r="O103" s="20">
        <v>0</v>
      </c>
      <c r="P103" s="20">
        <v>-2.881</v>
      </c>
      <c r="Q103" s="20">
        <v>1</v>
      </c>
      <c r="R103" s="20">
        <v>0</v>
      </c>
    </row>
    <row r="104" ht="16.5" spans="1:18">
      <c r="A104" s="16">
        <v>855</v>
      </c>
      <c r="B104" s="16" t="s">
        <v>201</v>
      </c>
      <c r="C104" s="16">
        <v>1131.349</v>
      </c>
      <c r="D104" s="16">
        <v>1359.653</v>
      </c>
      <c r="E104" s="16">
        <v>0</v>
      </c>
      <c r="F104" s="16">
        <v>0</v>
      </c>
      <c r="G104" s="16">
        <v>0</v>
      </c>
      <c r="H104" s="16">
        <v>1</v>
      </c>
      <c r="I104" s="19">
        <v>1.852</v>
      </c>
      <c r="J104" s="19">
        <v>18.332</v>
      </c>
      <c r="K104" s="20">
        <v>4</v>
      </c>
      <c r="L104" s="20">
        <v>2</v>
      </c>
      <c r="M104" s="20">
        <v>0</v>
      </c>
      <c r="N104" s="20">
        <v>1</v>
      </c>
      <c r="O104" s="20">
        <v>0</v>
      </c>
      <c r="P104" s="20">
        <v>-11.405</v>
      </c>
      <c r="Q104" s="20">
        <v>0</v>
      </c>
      <c r="R104" s="20">
        <v>0</v>
      </c>
    </row>
    <row r="105" ht="16.5" spans="1:18">
      <c r="A105" s="16">
        <v>856</v>
      </c>
      <c r="B105" s="16" t="s">
        <v>202</v>
      </c>
      <c r="C105" s="16">
        <v>4348.001</v>
      </c>
      <c r="D105" s="16">
        <v>5379.852</v>
      </c>
      <c r="E105" s="16">
        <v>0</v>
      </c>
      <c r="F105" s="16">
        <v>0</v>
      </c>
      <c r="G105" s="16">
        <v>0</v>
      </c>
      <c r="H105" s="16">
        <v>1</v>
      </c>
      <c r="I105" s="19">
        <v>5.806</v>
      </c>
      <c r="J105" s="19">
        <v>23.872</v>
      </c>
      <c r="K105" s="20">
        <v>2</v>
      </c>
      <c r="L105" s="20">
        <v>2</v>
      </c>
      <c r="M105" s="20">
        <v>0</v>
      </c>
      <c r="N105" s="20">
        <v>-1</v>
      </c>
      <c r="O105" s="20">
        <v>0</v>
      </c>
      <c r="P105" s="20">
        <v>-0.005</v>
      </c>
      <c r="Q105" s="20">
        <v>0</v>
      </c>
      <c r="R105" s="20">
        <v>0</v>
      </c>
    </row>
    <row r="106" ht="16.5" spans="1:18">
      <c r="A106" s="16">
        <v>858</v>
      </c>
      <c r="B106" s="16" t="s">
        <v>203</v>
      </c>
      <c r="C106" s="16">
        <v>4764.52</v>
      </c>
      <c r="D106" s="16">
        <v>6165.829</v>
      </c>
      <c r="E106" s="16">
        <v>0</v>
      </c>
      <c r="F106" s="16">
        <v>0</v>
      </c>
      <c r="G106" s="16">
        <v>0</v>
      </c>
      <c r="H106" s="16">
        <v>1</v>
      </c>
      <c r="I106" s="19">
        <v>11.46</v>
      </c>
      <c r="J106" s="19">
        <v>31.582</v>
      </c>
      <c r="K106" s="20">
        <v>2</v>
      </c>
      <c r="L106" s="20">
        <v>2</v>
      </c>
      <c r="M106" s="20">
        <v>0</v>
      </c>
      <c r="N106" s="20">
        <v>1</v>
      </c>
      <c r="O106" s="20">
        <v>0</v>
      </c>
      <c r="P106" s="20">
        <v>-6.785</v>
      </c>
      <c r="Q106" s="20">
        <v>0</v>
      </c>
      <c r="R106" s="20">
        <v>0</v>
      </c>
    </row>
    <row r="107" ht="16.5" spans="1:18">
      <c r="A107" s="16">
        <v>863</v>
      </c>
      <c r="B107" s="16" t="s">
        <v>204</v>
      </c>
      <c r="C107" s="16">
        <v>1700.516</v>
      </c>
      <c r="D107" s="16">
        <v>2167.417</v>
      </c>
      <c r="E107" s="16">
        <v>0</v>
      </c>
      <c r="F107" s="16">
        <v>0</v>
      </c>
      <c r="G107" s="16">
        <v>0</v>
      </c>
      <c r="H107" s="16">
        <v>1</v>
      </c>
      <c r="I107" s="19">
        <v>2.277</v>
      </c>
      <c r="J107" s="19">
        <v>23.328</v>
      </c>
      <c r="K107" s="20">
        <v>1</v>
      </c>
      <c r="L107" s="20">
        <v>2</v>
      </c>
      <c r="M107" s="20">
        <v>0</v>
      </c>
      <c r="N107" s="20">
        <v>1</v>
      </c>
      <c r="O107" s="20">
        <v>0</v>
      </c>
      <c r="P107" s="20">
        <v>-6.657</v>
      </c>
      <c r="Q107" s="20">
        <v>0</v>
      </c>
      <c r="R107" s="20">
        <v>0</v>
      </c>
    </row>
    <row r="108" ht="16.5" spans="1:18">
      <c r="A108" s="16">
        <v>865</v>
      </c>
      <c r="B108" s="16" t="s">
        <v>205</v>
      </c>
      <c r="C108" s="16">
        <v>1076.928</v>
      </c>
      <c r="D108" s="16">
        <v>1266.479</v>
      </c>
      <c r="E108" s="16">
        <v>0</v>
      </c>
      <c r="F108" s="16">
        <v>0</v>
      </c>
      <c r="G108" s="16">
        <v>0</v>
      </c>
      <c r="H108" s="16">
        <v>1</v>
      </c>
      <c r="I108" s="19">
        <v>5.351</v>
      </c>
      <c r="J108" s="19">
        <v>19.517</v>
      </c>
      <c r="K108" s="20">
        <v>4</v>
      </c>
      <c r="L108" s="20">
        <v>2</v>
      </c>
      <c r="M108" s="20">
        <v>0</v>
      </c>
      <c r="N108" s="20">
        <v>1</v>
      </c>
      <c r="O108" s="20">
        <v>0</v>
      </c>
      <c r="P108" s="20">
        <v>-6.586</v>
      </c>
      <c r="Q108" s="20">
        <v>0</v>
      </c>
      <c r="R108" s="20">
        <v>0</v>
      </c>
    </row>
    <row r="109" ht="16.5" spans="1:18">
      <c r="A109" s="16">
        <v>888</v>
      </c>
      <c r="B109" s="16" t="s">
        <v>206</v>
      </c>
      <c r="C109" s="16">
        <v>3056.027</v>
      </c>
      <c r="D109" s="16">
        <v>3515.473</v>
      </c>
      <c r="E109" s="16">
        <v>0</v>
      </c>
      <c r="F109" s="16">
        <v>0</v>
      </c>
      <c r="G109" s="16">
        <v>0</v>
      </c>
      <c r="H109" s="16">
        <v>1</v>
      </c>
      <c r="I109" s="19">
        <v>3.832</v>
      </c>
      <c r="J109" s="19">
        <v>16.401</v>
      </c>
      <c r="K109" s="20">
        <v>3</v>
      </c>
      <c r="L109" s="20">
        <v>2</v>
      </c>
      <c r="M109" s="20">
        <v>0</v>
      </c>
      <c r="N109" s="20">
        <v>1</v>
      </c>
      <c r="O109" s="20">
        <v>0</v>
      </c>
      <c r="P109" s="20">
        <v>-7.209</v>
      </c>
      <c r="Q109" s="20">
        <v>0</v>
      </c>
      <c r="R109" s="20">
        <v>0</v>
      </c>
    </row>
    <row r="110" ht="16.5" spans="1:18">
      <c r="A110" s="16">
        <v>891</v>
      </c>
      <c r="B110" s="16" t="s">
        <v>207</v>
      </c>
      <c r="C110" s="16">
        <v>1030.202</v>
      </c>
      <c r="D110" s="16">
        <v>1276.133</v>
      </c>
      <c r="E110" s="16">
        <v>0</v>
      </c>
      <c r="F110" s="16">
        <v>0</v>
      </c>
      <c r="G110" s="16">
        <v>0</v>
      </c>
      <c r="H110" s="16">
        <v>1</v>
      </c>
      <c r="I110" s="19">
        <v>8.283</v>
      </c>
      <c r="J110" s="19">
        <v>25.959</v>
      </c>
      <c r="K110" s="20">
        <v>1</v>
      </c>
      <c r="L110" s="20">
        <v>2</v>
      </c>
      <c r="M110" s="20">
        <v>0</v>
      </c>
      <c r="N110" s="20">
        <v>1</v>
      </c>
      <c r="O110" s="20">
        <v>0</v>
      </c>
      <c r="P110" s="20">
        <v>-12.543</v>
      </c>
      <c r="Q110" s="20">
        <v>0</v>
      </c>
      <c r="R110" s="20">
        <v>0</v>
      </c>
    </row>
    <row r="111" ht="16.5" spans="1:18">
      <c r="A111" s="16">
        <v>901</v>
      </c>
      <c r="B111" s="16" t="s">
        <v>208</v>
      </c>
      <c r="C111" s="16">
        <v>4963.282</v>
      </c>
      <c r="D111" s="16">
        <v>5878.5</v>
      </c>
      <c r="E111" s="16">
        <v>0</v>
      </c>
      <c r="F111" s="16">
        <v>0</v>
      </c>
      <c r="G111" s="16">
        <v>0</v>
      </c>
      <c r="H111" s="16">
        <v>1</v>
      </c>
      <c r="I111" s="19">
        <v>0.928</v>
      </c>
      <c r="J111" s="19">
        <v>16.352</v>
      </c>
      <c r="K111" s="20">
        <v>2</v>
      </c>
      <c r="L111" s="20">
        <v>2</v>
      </c>
      <c r="M111" s="20">
        <v>0</v>
      </c>
      <c r="N111" s="20">
        <v>1</v>
      </c>
      <c r="O111" s="20">
        <v>0</v>
      </c>
      <c r="P111" s="20">
        <v>0.338</v>
      </c>
      <c r="Q111" s="20">
        <v>0</v>
      </c>
      <c r="R111" s="20">
        <v>0</v>
      </c>
    </row>
    <row r="112" ht="16.5" spans="1:18">
      <c r="A112" s="16">
        <v>902</v>
      </c>
      <c r="B112" s="16" t="s">
        <v>209</v>
      </c>
      <c r="C112" s="16">
        <v>3948.164</v>
      </c>
      <c r="D112" s="16">
        <v>4800.175</v>
      </c>
      <c r="E112" s="16">
        <v>0</v>
      </c>
      <c r="F112" s="16">
        <v>0</v>
      </c>
      <c r="G112" s="16">
        <v>0</v>
      </c>
      <c r="H112" s="16">
        <v>1</v>
      </c>
      <c r="I112" s="19">
        <v>4.966</v>
      </c>
      <c r="J112" s="19">
        <v>21.834</v>
      </c>
      <c r="K112" s="20">
        <v>4</v>
      </c>
      <c r="L112" s="20">
        <v>0</v>
      </c>
      <c r="M112" s="20">
        <v>0</v>
      </c>
      <c r="N112" s="20">
        <v>1</v>
      </c>
      <c r="O112" s="20">
        <v>0</v>
      </c>
      <c r="P112" s="20">
        <v>-6.911</v>
      </c>
      <c r="Q112" s="20">
        <v>0</v>
      </c>
      <c r="R112" s="20">
        <v>0</v>
      </c>
    </row>
    <row r="113" ht="16.5" spans="1:18">
      <c r="A113" s="16">
        <v>903</v>
      </c>
      <c r="B113" s="16" t="s">
        <v>210</v>
      </c>
      <c r="C113" s="16">
        <v>3084.905</v>
      </c>
      <c r="D113" s="16">
        <v>3690.598</v>
      </c>
      <c r="E113" s="16">
        <v>0</v>
      </c>
      <c r="F113" s="16">
        <v>0</v>
      </c>
      <c r="G113" s="16">
        <v>0</v>
      </c>
      <c r="H113" s="16">
        <v>1</v>
      </c>
      <c r="I113" s="19">
        <v>1.5</v>
      </c>
      <c r="J113" s="19">
        <v>17.666</v>
      </c>
      <c r="K113" s="20">
        <v>1</v>
      </c>
      <c r="L113" s="20">
        <v>1</v>
      </c>
      <c r="M113" s="20">
        <v>0</v>
      </c>
      <c r="N113" s="20">
        <v>0</v>
      </c>
      <c r="O113" s="20">
        <v>0</v>
      </c>
      <c r="P113" s="20">
        <v>-1.11</v>
      </c>
      <c r="Q113" s="20">
        <v>0</v>
      </c>
      <c r="R113" s="20">
        <v>0</v>
      </c>
    </row>
    <row r="114" ht="16.5" spans="1:18">
      <c r="A114" s="16">
        <v>904</v>
      </c>
      <c r="B114" s="16" t="s">
        <v>211</v>
      </c>
      <c r="C114" s="16">
        <v>3644.615</v>
      </c>
      <c r="D114" s="16">
        <v>4424.323</v>
      </c>
      <c r="E114" s="16">
        <v>0</v>
      </c>
      <c r="F114" s="16">
        <v>0</v>
      </c>
      <c r="G114" s="16">
        <v>0</v>
      </c>
      <c r="H114" s="16">
        <v>1</v>
      </c>
      <c r="I114" s="19">
        <v>2.722</v>
      </c>
      <c r="J114" s="19">
        <v>19.865</v>
      </c>
      <c r="K114" s="20">
        <v>4</v>
      </c>
      <c r="L114" s="20">
        <v>1</v>
      </c>
      <c r="M114" s="20">
        <v>0</v>
      </c>
      <c r="N114" s="20">
        <v>1</v>
      </c>
      <c r="O114" s="20">
        <v>0</v>
      </c>
      <c r="P114" s="20">
        <v>0.844</v>
      </c>
      <c r="Q114" s="20">
        <v>0</v>
      </c>
      <c r="R114" s="20">
        <v>0</v>
      </c>
    </row>
    <row r="115" ht="16.5" spans="1:18">
      <c r="A115" s="16">
        <v>905</v>
      </c>
      <c r="B115" s="16" t="s">
        <v>212</v>
      </c>
      <c r="C115" s="16">
        <v>4475.356</v>
      </c>
      <c r="D115" s="16">
        <v>5569.928</v>
      </c>
      <c r="E115" s="16">
        <v>0</v>
      </c>
      <c r="F115" s="16">
        <v>0</v>
      </c>
      <c r="G115" s="16">
        <v>0</v>
      </c>
      <c r="H115" s="16">
        <v>1</v>
      </c>
      <c r="I115" s="19">
        <v>4.174</v>
      </c>
      <c r="J115" s="19">
        <v>23.005</v>
      </c>
      <c r="K115" s="20">
        <v>3</v>
      </c>
      <c r="L115" s="20">
        <v>2</v>
      </c>
      <c r="M115" s="20">
        <v>0</v>
      </c>
      <c r="N115" s="20">
        <v>1</v>
      </c>
      <c r="O115" s="20">
        <v>0</v>
      </c>
      <c r="P115" s="20">
        <v>-7.455</v>
      </c>
      <c r="Q115" s="20">
        <v>1</v>
      </c>
      <c r="R115" s="20">
        <v>0</v>
      </c>
    </row>
    <row r="116" ht="16.5" spans="1:18">
      <c r="A116" s="16">
        <v>906</v>
      </c>
      <c r="B116" s="16" t="s">
        <v>213</v>
      </c>
      <c r="C116" s="16">
        <v>3419.072</v>
      </c>
      <c r="D116" s="16">
        <v>4121.703</v>
      </c>
      <c r="E116" s="16">
        <v>0</v>
      </c>
      <c r="F116" s="16">
        <v>0</v>
      </c>
      <c r="G116" s="16">
        <v>0</v>
      </c>
      <c r="H116" s="16">
        <v>1</v>
      </c>
      <c r="I116" s="19">
        <v>2.662</v>
      </c>
      <c r="J116" s="19">
        <v>19.255</v>
      </c>
      <c r="K116" s="20">
        <v>3</v>
      </c>
      <c r="L116" s="20">
        <v>1</v>
      </c>
      <c r="M116" s="20">
        <v>0</v>
      </c>
      <c r="N116" s="20">
        <v>1</v>
      </c>
      <c r="O116" s="20">
        <v>-1</v>
      </c>
      <c r="P116" s="20">
        <v>-4.806</v>
      </c>
      <c r="Q116" s="20">
        <v>0</v>
      </c>
      <c r="R116" s="20">
        <v>0</v>
      </c>
    </row>
    <row r="117" ht="16.5" spans="1:18">
      <c r="A117" s="16">
        <v>907</v>
      </c>
      <c r="B117" s="16" t="s">
        <v>214</v>
      </c>
      <c r="C117" s="16">
        <v>4031.905</v>
      </c>
      <c r="D117" s="16">
        <v>4945.949</v>
      </c>
      <c r="E117" s="16">
        <v>0</v>
      </c>
      <c r="F117" s="16">
        <v>0</v>
      </c>
      <c r="G117" s="16">
        <v>0</v>
      </c>
      <c r="H117" s="16">
        <v>1</v>
      </c>
      <c r="I117" s="19">
        <v>3.455</v>
      </c>
      <c r="J117" s="19">
        <v>21.297</v>
      </c>
      <c r="K117" s="20">
        <v>3</v>
      </c>
      <c r="L117" s="20">
        <v>2</v>
      </c>
      <c r="M117" s="20">
        <v>0</v>
      </c>
      <c r="N117" s="20">
        <v>1</v>
      </c>
      <c r="O117" s="20">
        <v>0</v>
      </c>
      <c r="P117" s="20">
        <v>-4.871</v>
      </c>
      <c r="Q117" s="20">
        <v>0</v>
      </c>
      <c r="R117" s="20">
        <v>0</v>
      </c>
    </row>
    <row r="118" ht="16.5" spans="1:18">
      <c r="A118" s="16">
        <v>910</v>
      </c>
      <c r="B118" s="16" t="s">
        <v>215</v>
      </c>
      <c r="C118" s="16">
        <v>1790.441</v>
      </c>
      <c r="D118" s="16">
        <v>2174.695</v>
      </c>
      <c r="E118" s="16">
        <v>0</v>
      </c>
      <c r="F118" s="16">
        <v>0</v>
      </c>
      <c r="G118" s="16">
        <v>0</v>
      </c>
      <c r="H118" s="16">
        <v>1</v>
      </c>
      <c r="I118" s="19">
        <v>1.783</v>
      </c>
      <c r="J118" s="19">
        <v>19.137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-6.632</v>
      </c>
      <c r="Q118" s="20">
        <v>0</v>
      </c>
      <c r="R118" s="20">
        <v>0</v>
      </c>
    </row>
    <row r="119" ht="16.5" spans="1:18">
      <c r="A119" s="16">
        <v>911</v>
      </c>
      <c r="B119" s="16" t="s">
        <v>216</v>
      </c>
      <c r="C119" s="16">
        <v>5163.074</v>
      </c>
      <c r="D119" s="16">
        <v>6185.315</v>
      </c>
      <c r="E119" s="16">
        <v>0</v>
      </c>
      <c r="F119" s="16">
        <v>0</v>
      </c>
      <c r="G119" s="16">
        <v>0</v>
      </c>
      <c r="H119" s="16">
        <v>1</v>
      </c>
      <c r="I119" s="19">
        <v>2.047</v>
      </c>
      <c r="J119" s="19">
        <v>18.236</v>
      </c>
      <c r="K119" s="20">
        <v>3</v>
      </c>
      <c r="L119" s="20">
        <v>2</v>
      </c>
      <c r="M119" s="20">
        <v>0</v>
      </c>
      <c r="N119" s="20">
        <v>1</v>
      </c>
      <c r="O119" s="20">
        <v>0</v>
      </c>
      <c r="P119" s="20">
        <v>-8.954</v>
      </c>
      <c r="Q119" s="20">
        <v>0</v>
      </c>
      <c r="R119" s="20">
        <v>0</v>
      </c>
    </row>
    <row r="120" ht="16.5" spans="1:18">
      <c r="A120" s="16">
        <v>914</v>
      </c>
      <c r="B120" s="16" t="s">
        <v>217</v>
      </c>
      <c r="C120" s="16">
        <v>4826.434</v>
      </c>
      <c r="D120" s="16">
        <v>5654.175</v>
      </c>
      <c r="E120" s="16">
        <v>0</v>
      </c>
      <c r="F120" s="16">
        <v>0</v>
      </c>
      <c r="G120" s="16">
        <v>0</v>
      </c>
      <c r="H120" s="16">
        <v>1</v>
      </c>
      <c r="I120" s="19">
        <v>7.555</v>
      </c>
      <c r="J120" s="19">
        <v>21.088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-11.075</v>
      </c>
      <c r="Q120" s="20">
        <v>0</v>
      </c>
      <c r="R120" s="20">
        <v>0</v>
      </c>
    </row>
    <row r="121" ht="16.5" spans="1:18">
      <c r="A121" s="16">
        <v>915</v>
      </c>
      <c r="B121" s="16" t="s">
        <v>218</v>
      </c>
      <c r="C121" s="16">
        <v>1666.083</v>
      </c>
      <c r="D121" s="16">
        <v>2116.711</v>
      </c>
      <c r="E121" s="16">
        <v>0</v>
      </c>
      <c r="F121" s="16">
        <v>0</v>
      </c>
      <c r="G121" s="16">
        <v>0</v>
      </c>
      <c r="H121" s="16">
        <v>1</v>
      </c>
      <c r="I121" s="19">
        <v>8.106</v>
      </c>
      <c r="J121" s="19">
        <v>27.669</v>
      </c>
      <c r="K121" s="20">
        <v>1</v>
      </c>
      <c r="L121" s="20">
        <v>1</v>
      </c>
      <c r="M121" s="20">
        <v>0</v>
      </c>
      <c r="N121" s="20">
        <v>-1</v>
      </c>
      <c r="O121" s="20">
        <v>0</v>
      </c>
      <c r="P121" s="20">
        <v>-0.393</v>
      </c>
      <c r="Q121" s="20">
        <v>0</v>
      </c>
      <c r="R121" s="20">
        <v>0</v>
      </c>
    </row>
    <row r="122" ht="16.5" spans="1:18">
      <c r="A122" s="16">
        <v>918</v>
      </c>
      <c r="B122" s="16" t="s">
        <v>219</v>
      </c>
      <c r="C122" s="16">
        <v>3203.643</v>
      </c>
      <c r="D122" s="16">
        <v>3980.896</v>
      </c>
      <c r="E122" s="16">
        <v>0</v>
      </c>
      <c r="F122" s="16">
        <v>0</v>
      </c>
      <c r="G122" s="16">
        <v>0</v>
      </c>
      <c r="H122" s="16">
        <v>1</v>
      </c>
      <c r="I122" s="19">
        <v>1.622</v>
      </c>
      <c r="J122" s="19">
        <v>20.83</v>
      </c>
      <c r="K122" s="20">
        <v>4</v>
      </c>
      <c r="L122" s="20">
        <v>0</v>
      </c>
      <c r="M122" s="20">
        <v>0</v>
      </c>
      <c r="N122" s="20">
        <v>1</v>
      </c>
      <c r="O122" s="20">
        <v>0</v>
      </c>
      <c r="P122" s="20">
        <v>-10.527</v>
      </c>
      <c r="Q122" s="20">
        <v>0</v>
      </c>
      <c r="R122" s="20">
        <v>0</v>
      </c>
    </row>
    <row r="123" ht="16.5" spans="1:18">
      <c r="A123" s="16">
        <v>919</v>
      </c>
      <c r="B123" s="16" t="s">
        <v>220</v>
      </c>
      <c r="C123" s="16">
        <v>4174.545</v>
      </c>
      <c r="D123" s="16">
        <v>4878.217</v>
      </c>
      <c r="E123" s="16">
        <v>0</v>
      </c>
      <c r="F123" s="16">
        <v>0</v>
      </c>
      <c r="G123" s="16">
        <v>0</v>
      </c>
      <c r="H123" s="16">
        <v>1</v>
      </c>
      <c r="I123" s="19">
        <v>1.023</v>
      </c>
      <c r="J123" s="19">
        <v>15.3</v>
      </c>
      <c r="K123" s="20">
        <v>1</v>
      </c>
      <c r="L123" s="20">
        <v>1</v>
      </c>
      <c r="M123" s="20">
        <v>0</v>
      </c>
      <c r="N123" s="20">
        <v>0</v>
      </c>
      <c r="O123" s="20">
        <v>0</v>
      </c>
      <c r="P123" s="20">
        <v>-0.69</v>
      </c>
      <c r="Q123" s="20">
        <v>0</v>
      </c>
      <c r="R123" s="20">
        <v>0</v>
      </c>
    </row>
    <row r="124" ht="16.5" spans="1:18">
      <c r="A124" s="16">
        <v>923</v>
      </c>
      <c r="B124" s="16" t="s">
        <v>221</v>
      </c>
      <c r="C124" s="16">
        <v>241.898</v>
      </c>
      <c r="D124" s="16">
        <v>244.401</v>
      </c>
      <c r="E124" s="16">
        <v>0</v>
      </c>
      <c r="F124" s="16">
        <v>0</v>
      </c>
      <c r="G124" s="16">
        <v>0</v>
      </c>
      <c r="H124" s="16">
        <v>1</v>
      </c>
      <c r="I124" s="19">
        <v>0.335</v>
      </c>
      <c r="J124" s="19">
        <v>1.356</v>
      </c>
      <c r="K124" s="20">
        <v>4</v>
      </c>
      <c r="L124" s="20">
        <v>1</v>
      </c>
      <c r="M124" s="20">
        <v>0</v>
      </c>
      <c r="N124" s="20">
        <v>1</v>
      </c>
      <c r="O124" s="20">
        <v>0</v>
      </c>
      <c r="P124" s="20">
        <v>-14.253</v>
      </c>
      <c r="Q124" s="20">
        <v>0</v>
      </c>
      <c r="R124" s="20">
        <v>0</v>
      </c>
    </row>
    <row r="125" ht="16.5" spans="1:18">
      <c r="A125" s="16">
        <v>925</v>
      </c>
      <c r="B125" s="16" t="s">
        <v>222</v>
      </c>
      <c r="C125" s="16">
        <v>3758.892</v>
      </c>
      <c r="D125" s="16">
        <v>4405.219</v>
      </c>
      <c r="E125" s="16">
        <v>0</v>
      </c>
      <c r="F125" s="16">
        <v>0</v>
      </c>
      <c r="G125" s="16">
        <v>0</v>
      </c>
      <c r="H125" s="16">
        <v>1</v>
      </c>
      <c r="I125" s="19">
        <v>1.101</v>
      </c>
      <c r="J125" s="19">
        <v>15.612</v>
      </c>
      <c r="K125" s="20">
        <v>1</v>
      </c>
      <c r="L125" s="20">
        <v>2</v>
      </c>
      <c r="M125" s="20">
        <v>0</v>
      </c>
      <c r="N125" s="20">
        <v>0</v>
      </c>
      <c r="O125" s="20">
        <v>0</v>
      </c>
      <c r="P125" s="20">
        <v>3.265</v>
      </c>
      <c r="Q125" s="20">
        <v>0</v>
      </c>
      <c r="R125" s="20">
        <v>0</v>
      </c>
    </row>
    <row r="126" ht="16.5" spans="1:18">
      <c r="A126" s="16">
        <v>926</v>
      </c>
      <c r="B126" s="16" t="s">
        <v>223</v>
      </c>
      <c r="C126" s="16">
        <v>1810.902</v>
      </c>
      <c r="D126" s="16">
        <v>2099.635</v>
      </c>
      <c r="E126" s="16">
        <v>0</v>
      </c>
      <c r="F126" s="16">
        <v>0</v>
      </c>
      <c r="G126" s="16">
        <v>0</v>
      </c>
      <c r="H126" s="16">
        <v>1</v>
      </c>
      <c r="I126" s="19">
        <v>2.21</v>
      </c>
      <c r="J126" s="19">
        <v>15.658</v>
      </c>
      <c r="K126" s="20">
        <v>1</v>
      </c>
      <c r="L126" s="20">
        <v>0</v>
      </c>
      <c r="M126" s="20">
        <v>0</v>
      </c>
      <c r="N126" s="20">
        <v>1</v>
      </c>
      <c r="O126" s="20">
        <v>0</v>
      </c>
      <c r="P126" s="20">
        <v>-0.168</v>
      </c>
      <c r="Q126" s="20">
        <v>0</v>
      </c>
      <c r="R126" s="20">
        <v>0</v>
      </c>
    </row>
    <row r="127" ht="16.5" spans="1:18">
      <c r="A127" s="16">
        <v>930</v>
      </c>
      <c r="B127" s="16" t="s">
        <v>224</v>
      </c>
      <c r="C127" s="16">
        <v>2328.643</v>
      </c>
      <c r="D127" s="16">
        <v>2837.228</v>
      </c>
      <c r="E127" s="16">
        <v>0</v>
      </c>
      <c r="F127" s="16">
        <v>0</v>
      </c>
      <c r="G127" s="16">
        <v>0</v>
      </c>
      <c r="H127" s="16">
        <v>1</v>
      </c>
      <c r="I127" s="19">
        <v>3.094</v>
      </c>
      <c r="J127" s="19">
        <v>20.465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-6.729</v>
      </c>
      <c r="Q127" s="20">
        <v>0</v>
      </c>
      <c r="R127" s="20">
        <v>0</v>
      </c>
    </row>
    <row r="128" ht="16.5" spans="1:18">
      <c r="A128" s="16">
        <v>931</v>
      </c>
      <c r="B128" s="16" t="s">
        <v>225</v>
      </c>
      <c r="C128" s="16">
        <v>4573.178</v>
      </c>
      <c r="D128" s="16">
        <v>5603.174</v>
      </c>
      <c r="E128" s="16">
        <v>0</v>
      </c>
      <c r="F128" s="16">
        <v>0</v>
      </c>
      <c r="G128" s="16">
        <v>0</v>
      </c>
      <c r="H128" s="16">
        <v>1</v>
      </c>
      <c r="I128" s="19">
        <v>2.559</v>
      </c>
      <c r="J128" s="19">
        <v>20.471</v>
      </c>
      <c r="K128" s="20">
        <v>2</v>
      </c>
      <c r="L128" s="20">
        <v>2</v>
      </c>
      <c r="M128" s="20">
        <v>0</v>
      </c>
      <c r="N128" s="20">
        <v>1</v>
      </c>
      <c r="O128" s="20">
        <v>-1</v>
      </c>
      <c r="P128" s="20">
        <v>-6.991</v>
      </c>
      <c r="Q128" s="20">
        <v>0</v>
      </c>
      <c r="R128" s="20">
        <v>0</v>
      </c>
    </row>
    <row r="129" ht="16.5" spans="1:18">
      <c r="A129" s="16">
        <v>934</v>
      </c>
      <c r="B129" s="16" t="s">
        <v>226</v>
      </c>
      <c r="C129" s="16">
        <v>4513.491</v>
      </c>
      <c r="D129" s="16">
        <v>5304.009</v>
      </c>
      <c r="E129" s="16">
        <v>0</v>
      </c>
      <c r="F129" s="16">
        <v>0</v>
      </c>
      <c r="G129" s="16">
        <v>0</v>
      </c>
      <c r="H129" s="16">
        <v>1</v>
      </c>
      <c r="I129" s="19">
        <v>7.952</v>
      </c>
      <c r="J129" s="19">
        <v>21.671</v>
      </c>
      <c r="K129" s="20">
        <v>2</v>
      </c>
      <c r="L129" s="20">
        <v>2</v>
      </c>
      <c r="M129" s="20">
        <v>0</v>
      </c>
      <c r="N129" s="20">
        <v>1</v>
      </c>
      <c r="O129" s="20">
        <v>-1</v>
      </c>
      <c r="P129" s="20">
        <v>-3.637</v>
      </c>
      <c r="Q129" s="20">
        <v>0</v>
      </c>
      <c r="R129" s="20">
        <v>0</v>
      </c>
    </row>
    <row r="130" ht="16.5" spans="1:18">
      <c r="A130" s="16">
        <v>935</v>
      </c>
      <c r="B130" s="16" t="s">
        <v>227</v>
      </c>
      <c r="C130" s="16">
        <v>3167.861</v>
      </c>
      <c r="D130" s="16">
        <v>4046.044</v>
      </c>
      <c r="E130" s="16">
        <v>0</v>
      </c>
      <c r="F130" s="16">
        <v>0</v>
      </c>
      <c r="G130" s="16">
        <v>0</v>
      </c>
      <c r="H130" s="16">
        <v>1</v>
      </c>
      <c r="I130" s="19">
        <v>9.068</v>
      </c>
      <c r="J130" s="19">
        <v>28.805</v>
      </c>
      <c r="K130" s="20">
        <v>4</v>
      </c>
      <c r="L130" s="20">
        <v>1</v>
      </c>
      <c r="M130" s="20">
        <v>0</v>
      </c>
      <c r="N130" s="20">
        <v>1</v>
      </c>
      <c r="O130" s="20">
        <v>0</v>
      </c>
      <c r="P130" s="20">
        <v>-13.361</v>
      </c>
      <c r="Q130" s="20">
        <v>0</v>
      </c>
      <c r="R130" s="20">
        <v>0</v>
      </c>
    </row>
    <row r="131" ht="16.5" spans="1:18">
      <c r="A131" s="16">
        <v>936</v>
      </c>
      <c r="B131" s="16" t="s">
        <v>228</v>
      </c>
      <c r="C131" s="16">
        <v>4371.427</v>
      </c>
      <c r="D131" s="16">
        <v>5383.708</v>
      </c>
      <c r="E131" s="16">
        <v>0</v>
      </c>
      <c r="F131" s="16">
        <v>0</v>
      </c>
      <c r="G131" s="16">
        <v>0</v>
      </c>
      <c r="H131" s="16">
        <v>1</v>
      </c>
      <c r="I131" s="19">
        <v>2.727</v>
      </c>
      <c r="J131" s="19">
        <v>21.017</v>
      </c>
      <c r="K131" s="20">
        <v>3</v>
      </c>
      <c r="L131" s="20">
        <v>2</v>
      </c>
      <c r="M131" s="20">
        <v>0</v>
      </c>
      <c r="N131" s="20">
        <v>1</v>
      </c>
      <c r="O131" s="20">
        <v>0</v>
      </c>
      <c r="P131" s="20">
        <v>-3.774</v>
      </c>
      <c r="Q131" s="20">
        <v>0</v>
      </c>
      <c r="R131" s="20">
        <v>0</v>
      </c>
    </row>
    <row r="132" ht="16.5" spans="1:18">
      <c r="A132" s="16">
        <v>941</v>
      </c>
      <c r="B132" s="16" t="s">
        <v>229</v>
      </c>
      <c r="C132" s="16">
        <v>1471.578</v>
      </c>
      <c r="D132" s="16">
        <v>1882.53</v>
      </c>
      <c r="E132" s="16">
        <v>0</v>
      </c>
      <c r="F132" s="16">
        <v>0</v>
      </c>
      <c r="G132" s="16">
        <v>0</v>
      </c>
      <c r="H132" s="16">
        <v>1</v>
      </c>
      <c r="I132" s="19">
        <v>4.571</v>
      </c>
      <c r="J132" s="19">
        <v>25.403</v>
      </c>
      <c r="K132" s="20">
        <v>4</v>
      </c>
      <c r="L132" s="20">
        <v>0</v>
      </c>
      <c r="M132" s="20">
        <v>0</v>
      </c>
      <c r="N132" s="20">
        <v>1</v>
      </c>
      <c r="O132" s="20">
        <v>0</v>
      </c>
      <c r="P132" s="20">
        <v>-4.667</v>
      </c>
      <c r="Q132" s="20">
        <v>0</v>
      </c>
      <c r="R132" s="20">
        <v>0</v>
      </c>
    </row>
    <row r="133" ht="16.5" spans="1:18">
      <c r="A133" s="16">
        <v>948</v>
      </c>
      <c r="B133" s="16" t="s">
        <v>230</v>
      </c>
      <c r="C133" s="16">
        <v>2159.795</v>
      </c>
      <c r="D133" s="16">
        <v>2871.843</v>
      </c>
      <c r="E133" s="16">
        <v>0</v>
      </c>
      <c r="F133" s="16">
        <v>0</v>
      </c>
      <c r="G133" s="16">
        <v>0</v>
      </c>
      <c r="H133" s="16">
        <v>1</v>
      </c>
      <c r="I133" s="19">
        <v>1.073</v>
      </c>
      <c r="J133" s="19">
        <v>25.601</v>
      </c>
      <c r="K133" s="20">
        <v>2</v>
      </c>
      <c r="L133" s="20">
        <v>1</v>
      </c>
      <c r="M133" s="20">
        <v>0</v>
      </c>
      <c r="N133" s="20">
        <v>0</v>
      </c>
      <c r="O133" s="20">
        <v>0</v>
      </c>
      <c r="P133" s="20">
        <v>-0.763</v>
      </c>
      <c r="Q133" s="20">
        <v>0</v>
      </c>
      <c r="R133" s="20">
        <v>0</v>
      </c>
    </row>
    <row r="134" ht="16.5" spans="1:18">
      <c r="A134" s="16">
        <v>959</v>
      </c>
      <c r="B134" s="16" t="s">
        <v>231</v>
      </c>
      <c r="C134" s="16">
        <v>5837.239</v>
      </c>
      <c r="D134" s="16">
        <v>6855.574</v>
      </c>
      <c r="E134" s="16">
        <v>0</v>
      </c>
      <c r="F134" s="16">
        <v>0</v>
      </c>
      <c r="G134" s="16">
        <v>0</v>
      </c>
      <c r="H134" s="16">
        <v>1</v>
      </c>
      <c r="I134" s="19">
        <v>2.459</v>
      </c>
      <c r="J134" s="19">
        <v>16.948</v>
      </c>
      <c r="K134" s="20">
        <v>1</v>
      </c>
      <c r="L134" s="20">
        <v>2</v>
      </c>
      <c r="M134" s="20">
        <v>0</v>
      </c>
      <c r="N134" s="20">
        <v>0</v>
      </c>
      <c r="O134" s="20">
        <v>0</v>
      </c>
      <c r="P134" s="20">
        <v>-8.085</v>
      </c>
      <c r="Q134" s="20">
        <v>0</v>
      </c>
      <c r="R134" s="20">
        <v>1</v>
      </c>
    </row>
    <row r="135" ht="16.5" spans="1:18">
      <c r="A135" s="16">
        <v>964</v>
      </c>
      <c r="B135" s="16" t="s">
        <v>232</v>
      </c>
      <c r="C135" s="16">
        <v>6298.564</v>
      </c>
      <c r="D135" s="16">
        <v>7715.278</v>
      </c>
      <c r="E135" s="16">
        <v>0</v>
      </c>
      <c r="F135" s="16">
        <v>0</v>
      </c>
      <c r="G135" s="16">
        <v>0</v>
      </c>
      <c r="H135" s="16">
        <v>1</v>
      </c>
      <c r="I135" s="19">
        <v>5.258</v>
      </c>
      <c r="J135" s="19">
        <v>22.655</v>
      </c>
      <c r="K135" s="20">
        <v>1</v>
      </c>
      <c r="L135" s="20">
        <v>2</v>
      </c>
      <c r="M135" s="20">
        <v>0</v>
      </c>
      <c r="N135" s="20">
        <v>0</v>
      </c>
      <c r="O135" s="20">
        <v>0</v>
      </c>
      <c r="P135" s="20">
        <v>-1.317</v>
      </c>
      <c r="Q135" s="20">
        <v>0</v>
      </c>
      <c r="R135" s="20">
        <v>0</v>
      </c>
    </row>
    <row r="136" ht="16.5" spans="1:18">
      <c r="A136" s="16">
        <v>965</v>
      </c>
      <c r="B136" s="16" t="s">
        <v>233</v>
      </c>
      <c r="C136" s="16">
        <v>4341.362</v>
      </c>
      <c r="D136" s="16">
        <v>5131.369</v>
      </c>
      <c r="E136" s="16">
        <v>0</v>
      </c>
      <c r="F136" s="16">
        <v>0</v>
      </c>
      <c r="G136" s="16">
        <v>0</v>
      </c>
      <c r="H136" s="16">
        <v>1</v>
      </c>
      <c r="I136" s="19">
        <v>0.908</v>
      </c>
      <c r="J136" s="19">
        <v>16.164</v>
      </c>
      <c r="K136" s="20">
        <v>1</v>
      </c>
      <c r="L136" s="20">
        <v>2</v>
      </c>
      <c r="M136" s="20">
        <v>0</v>
      </c>
      <c r="N136" s="20">
        <v>0</v>
      </c>
      <c r="O136" s="20">
        <v>0</v>
      </c>
      <c r="P136" s="20">
        <v>0.106</v>
      </c>
      <c r="Q136" s="20">
        <v>0</v>
      </c>
      <c r="R136" s="20">
        <v>1</v>
      </c>
    </row>
    <row r="137" ht="16.5" spans="1:18">
      <c r="A137" s="16">
        <v>966</v>
      </c>
      <c r="B137" s="16" t="s">
        <v>234</v>
      </c>
      <c r="C137" s="16">
        <v>5775.019</v>
      </c>
      <c r="D137" s="16">
        <v>7087.438</v>
      </c>
      <c r="E137" s="16">
        <v>0</v>
      </c>
      <c r="F137" s="16">
        <v>0</v>
      </c>
      <c r="G137" s="16">
        <v>0</v>
      </c>
      <c r="H137" s="16">
        <v>1</v>
      </c>
      <c r="I137" s="19">
        <v>3.03</v>
      </c>
      <c r="J137" s="19">
        <v>20.987</v>
      </c>
      <c r="K137" s="20">
        <v>2</v>
      </c>
      <c r="L137" s="20">
        <v>2</v>
      </c>
      <c r="M137" s="20">
        <v>0</v>
      </c>
      <c r="N137" s="20">
        <v>1</v>
      </c>
      <c r="O137" s="20">
        <v>0</v>
      </c>
      <c r="P137" s="20">
        <v>-3.333</v>
      </c>
      <c r="Q137" s="20">
        <v>0</v>
      </c>
      <c r="R137" s="20">
        <v>0</v>
      </c>
    </row>
    <row r="138" ht="16.5" spans="1:18">
      <c r="A138" s="16">
        <v>967</v>
      </c>
      <c r="B138" s="16" t="s">
        <v>235</v>
      </c>
      <c r="C138" s="16">
        <v>4844.086</v>
      </c>
      <c r="D138" s="16">
        <v>5760.367</v>
      </c>
      <c r="E138" s="16">
        <v>0</v>
      </c>
      <c r="F138" s="16">
        <v>0</v>
      </c>
      <c r="G138" s="16">
        <v>0</v>
      </c>
      <c r="H138" s="16">
        <v>1</v>
      </c>
      <c r="I138" s="19">
        <v>1.519</v>
      </c>
      <c r="J138" s="19">
        <v>17.184</v>
      </c>
      <c r="K138" s="20">
        <v>3</v>
      </c>
      <c r="L138" s="20">
        <v>1</v>
      </c>
      <c r="M138" s="20">
        <v>0</v>
      </c>
      <c r="N138" s="20">
        <v>1</v>
      </c>
      <c r="O138" s="20">
        <v>-1</v>
      </c>
      <c r="P138" s="20">
        <v>-1.644</v>
      </c>
      <c r="Q138" s="20">
        <v>0</v>
      </c>
      <c r="R138" s="20">
        <v>0</v>
      </c>
    </row>
    <row r="139" ht="16.5" spans="1:18">
      <c r="A139" s="16">
        <v>969</v>
      </c>
      <c r="B139" s="16" t="s">
        <v>236</v>
      </c>
      <c r="C139" s="16">
        <v>3663.873</v>
      </c>
      <c r="D139" s="16">
        <v>4458.732</v>
      </c>
      <c r="E139" s="16">
        <v>0</v>
      </c>
      <c r="F139" s="16">
        <v>0</v>
      </c>
      <c r="G139" s="16">
        <v>0</v>
      </c>
      <c r="H139" s="16">
        <v>1</v>
      </c>
      <c r="I139" s="19">
        <v>0.603</v>
      </c>
      <c r="J139" s="19">
        <v>18.322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-4.563</v>
      </c>
      <c r="Q139" s="20">
        <v>0</v>
      </c>
      <c r="R139" s="20">
        <v>0</v>
      </c>
    </row>
    <row r="140" ht="16.5" spans="1:18">
      <c r="A140" s="16">
        <v>971</v>
      </c>
      <c r="B140" s="16" t="s">
        <v>237</v>
      </c>
      <c r="C140" s="16">
        <v>2124.188</v>
      </c>
      <c r="D140" s="16">
        <v>2590.731</v>
      </c>
      <c r="E140" s="16">
        <v>0</v>
      </c>
      <c r="F140" s="16">
        <v>0</v>
      </c>
      <c r="G140" s="16">
        <v>0</v>
      </c>
      <c r="H140" s="16">
        <v>1</v>
      </c>
      <c r="I140" s="19">
        <v>3.481</v>
      </c>
      <c r="J140" s="19">
        <v>20.862</v>
      </c>
      <c r="K140" s="20">
        <v>4</v>
      </c>
      <c r="L140" s="20">
        <v>2</v>
      </c>
      <c r="M140" s="20">
        <v>0</v>
      </c>
      <c r="N140" s="20">
        <v>1</v>
      </c>
      <c r="O140" s="20">
        <v>0</v>
      </c>
      <c r="P140" s="20">
        <v>-2.545</v>
      </c>
      <c r="Q140" s="20">
        <v>0</v>
      </c>
      <c r="R140" s="20">
        <v>0</v>
      </c>
    </row>
    <row r="141" ht="16.5" spans="1:18">
      <c r="A141" s="16">
        <v>974</v>
      </c>
      <c r="B141" s="16" t="s">
        <v>238</v>
      </c>
      <c r="C141" s="16">
        <v>5013.551</v>
      </c>
      <c r="D141" s="16">
        <v>5869.776</v>
      </c>
      <c r="E141" s="16">
        <v>0</v>
      </c>
      <c r="F141" s="16">
        <v>0</v>
      </c>
      <c r="G141" s="16">
        <v>0</v>
      </c>
      <c r="H141" s="16">
        <v>1</v>
      </c>
      <c r="I141" s="19">
        <v>8.111</v>
      </c>
      <c r="J141" s="19">
        <v>21.515</v>
      </c>
      <c r="K141" s="20">
        <v>1</v>
      </c>
      <c r="L141" s="20">
        <v>2</v>
      </c>
      <c r="M141" s="20">
        <v>0</v>
      </c>
      <c r="N141" s="20">
        <v>1</v>
      </c>
      <c r="O141" s="20">
        <v>0</v>
      </c>
      <c r="P141" s="20">
        <v>0.207</v>
      </c>
      <c r="Q141" s="20">
        <v>0</v>
      </c>
      <c r="R141" s="20">
        <v>0</v>
      </c>
    </row>
    <row r="142" ht="16.5" spans="1:18">
      <c r="A142" s="16">
        <v>977</v>
      </c>
      <c r="B142" s="16" t="s">
        <v>239</v>
      </c>
      <c r="C142" s="16">
        <v>1377.823</v>
      </c>
      <c r="D142" s="16">
        <v>1667.686</v>
      </c>
      <c r="E142" s="16">
        <v>0</v>
      </c>
      <c r="F142" s="16">
        <v>0</v>
      </c>
      <c r="G142" s="16">
        <v>0</v>
      </c>
      <c r="H142" s="16">
        <v>1</v>
      </c>
      <c r="I142" s="19">
        <v>2.794</v>
      </c>
      <c r="J142" s="19">
        <v>19.689</v>
      </c>
      <c r="K142" s="20">
        <v>4</v>
      </c>
      <c r="L142" s="20">
        <v>1</v>
      </c>
      <c r="M142" s="20">
        <v>0</v>
      </c>
      <c r="N142" s="20">
        <v>1</v>
      </c>
      <c r="O142" s="20">
        <v>0</v>
      </c>
      <c r="P142" s="20">
        <v>-2.631</v>
      </c>
      <c r="Q142" s="20">
        <v>0</v>
      </c>
      <c r="R142" s="20">
        <v>0</v>
      </c>
    </row>
    <row r="143" ht="16.5" spans="1:18">
      <c r="A143" s="16">
        <v>980</v>
      </c>
      <c r="B143" s="16" t="s">
        <v>240</v>
      </c>
      <c r="C143" s="16">
        <v>2506.718</v>
      </c>
      <c r="D143" s="16">
        <v>2985.568</v>
      </c>
      <c r="E143" s="16">
        <v>0</v>
      </c>
      <c r="F143" s="16">
        <v>0</v>
      </c>
      <c r="G143" s="16">
        <v>0</v>
      </c>
      <c r="H143" s="16">
        <v>1</v>
      </c>
      <c r="I143" s="19">
        <v>0.955</v>
      </c>
      <c r="J143" s="19">
        <v>16.84</v>
      </c>
      <c r="K143" s="20">
        <v>4</v>
      </c>
      <c r="L143" s="20">
        <v>0</v>
      </c>
      <c r="M143" s="20">
        <v>-1</v>
      </c>
      <c r="N143" s="20">
        <v>1</v>
      </c>
      <c r="O143" s="20">
        <v>0</v>
      </c>
      <c r="P143" s="20">
        <v>-5.655</v>
      </c>
      <c r="Q143" s="20">
        <v>0</v>
      </c>
      <c r="R143" s="20">
        <v>0</v>
      </c>
    </row>
    <row r="144" ht="16.5" spans="1:18">
      <c r="A144" s="16">
        <v>982</v>
      </c>
      <c r="B144" s="16" t="s">
        <v>241</v>
      </c>
      <c r="C144" s="16">
        <v>5501.62</v>
      </c>
      <c r="D144" s="16">
        <v>6884.818</v>
      </c>
      <c r="E144" s="16">
        <v>0</v>
      </c>
      <c r="F144" s="16">
        <v>0</v>
      </c>
      <c r="G144" s="16">
        <v>0</v>
      </c>
      <c r="H144" s="16">
        <v>1</v>
      </c>
      <c r="I144" s="19">
        <v>3.903</v>
      </c>
      <c r="J144" s="19">
        <v>23.21</v>
      </c>
      <c r="K144" s="20">
        <v>0</v>
      </c>
      <c r="L144" s="20">
        <v>2</v>
      </c>
      <c r="M144" s="20">
        <v>0</v>
      </c>
      <c r="N144" s="20">
        <v>0</v>
      </c>
      <c r="O144" s="20">
        <v>0</v>
      </c>
      <c r="P144" s="20">
        <v>4.475</v>
      </c>
      <c r="Q144" s="20">
        <v>0</v>
      </c>
      <c r="R144" s="20">
        <v>0</v>
      </c>
    </row>
    <row r="145" ht="16.5" spans="1:18">
      <c r="A145" s="16">
        <v>984</v>
      </c>
      <c r="B145" s="16" t="s">
        <v>242</v>
      </c>
      <c r="C145" s="16">
        <v>3202.846</v>
      </c>
      <c r="D145" s="16">
        <v>3884.123</v>
      </c>
      <c r="E145" s="16">
        <v>0</v>
      </c>
      <c r="F145" s="16">
        <v>0</v>
      </c>
      <c r="G145" s="16">
        <v>0</v>
      </c>
      <c r="H145" s="16">
        <v>1</v>
      </c>
      <c r="I145" s="19">
        <v>1.996</v>
      </c>
      <c r="J145" s="19">
        <v>19.186</v>
      </c>
      <c r="K145" s="20">
        <v>4</v>
      </c>
      <c r="L145" s="20">
        <v>0</v>
      </c>
      <c r="M145" s="20">
        <v>0</v>
      </c>
      <c r="N145" s="20">
        <v>1</v>
      </c>
      <c r="O145" s="20">
        <v>-1</v>
      </c>
      <c r="P145" s="20">
        <v>-3.256</v>
      </c>
      <c r="Q145" s="20">
        <v>0</v>
      </c>
      <c r="R145" s="20">
        <v>0</v>
      </c>
    </row>
    <row r="146" ht="16.5" spans="1:18">
      <c r="A146" s="16">
        <v>985</v>
      </c>
      <c r="B146" s="16" t="s">
        <v>243</v>
      </c>
      <c r="C146" s="16">
        <v>3729.286</v>
      </c>
      <c r="D146" s="16">
        <v>4533.063</v>
      </c>
      <c r="E146" s="16">
        <v>0</v>
      </c>
      <c r="F146" s="16">
        <v>0</v>
      </c>
      <c r="G146" s="16">
        <v>0</v>
      </c>
      <c r="H146" s="16">
        <v>1</v>
      </c>
      <c r="I146" s="19">
        <v>4.844</v>
      </c>
      <c r="J146" s="19">
        <v>21.716</v>
      </c>
      <c r="K146" s="20">
        <v>4</v>
      </c>
      <c r="L146" s="20">
        <v>1</v>
      </c>
      <c r="M146" s="20">
        <v>0</v>
      </c>
      <c r="N146" s="20">
        <v>1</v>
      </c>
      <c r="O146" s="20">
        <v>-1</v>
      </c>
      <c r="P146" s="20">
        <v>-4.006</v>
      </c>
      <c r="Q146" s="20">
        <v>0</v>
      </c>
      <c r="R146" s="20">
        <v>0</v>
      </c>
    </row>
    <row r="147" ht="16.5" spans="1:18">
      <c r="A147" s="16">
        <v>988</v>
      </c>
      <c r="B147" s="16" t="s">
        <v>244</v>
      </c>
      <c r="C147" s="16">
        <v>2706.426</v>
      </c>
      <c r="D147" s="16">
        <v>3303.228</v>
      </c>
      <c r="E147" s="16">
        <v>0</v>
      </c>
      <c r="F147" s="16">
        <v>0</v>
      </c>
      <c r="G147" s="16">
        <v>0</v>
      </c>
      <c r="H147" s="16">
        <v>1</v>
      </c>
      <c r="I147" s="19">
        <v>3.176</v>
      </c>
      <c r="J147" s="19">
        <v>20.669</v>
      </c>
      <c r="K147" s="20">
        <v>1</v>
      </c>
      <c r="L147" s="20">
        <v>2</v>
      </c>
      <c r="M147" s="20">
        <v>0</v>
      </c>
      <c r="N147" s="20">
        <v>1</v>
      </c>
      <c r="O147" s="20">
        <v>0</v>
      </c>
      <c r="P147" s="20">
        <v>-4.603</v>
      </c>
      <c r="Q147" s="20">
        <v>0</v>
      </c>
      <c r="R147" s="20">
        <v>0</v>
      </c>
    </row>
    <row r="148" ht="16.5" spans="1:18">
      <c r="A148" s="16">
        <v>989</v>
      </c>
      <c r="B148" s="16" t="s">
        <v>245</v>
      </c>
      <c r="C148" s="16">
        <v>4031.479</v>
      </c>
      <c r="D148" s="16">
        <v>4912.413</v>
      </c>
      <c r="E148" s="16">
        <v>0</v>
      </c>
      <c r="F148" s="16">
        <v>0</v>
      </c>
      <c r="G148" s="16">
        <v>0</v>
      </c>
      <c r="H148" s="16">
        <v>1</v>
      </c>
      <c r="I148" s="19">
        <v>3.524</v>
      </c>
      <c r="J148" s="19">
        <v>20.825</v>
      </c>
      <c r="K148" s="20">
        <v>4</v>
      </c>
      <c r="L148" s="20">
        <v>0</v>
      </c>
      <c r="M148" s="20">
        <v>0</v>
      </c>
      <c r="N148" s="20">
        <v>0</v>
      </c>
      <c r="O148" s="20">
        <v>0</v>
      </c>
      <c r="P148" s="20">
        <v>-4.415</v>
      </c>
      <c r="Q148" s="20">
        <v>0</v>
      </c>
      <c r="R148" s="20">
        <v>0</v>
      </c>
    </row>
    <row r="149" ht="16.5" spans="1:18">
      <c r="A149" s="16">
        <v>992</v>
      </c>
      <c r="B149" s="16" t="s">
        <v>246</v>
      </c>
      <c r="C149" s="16">
        <v>4292.066</v>
      </c>
      <c r="D149" s="16">
        <v>5061.989</v>
      </c>
      <c r="E149" s="16">
        <v>0</v>
      </c>
      <c r="F149" s="16">
        <v>0</v>
      </c>
      <c r="G149" s="16">
        <v>0</v>
      </c>
      <c r="H149" s="16">
        <v>1</v>
      </c>
      <c r="I149" s="19">
        <v>8.09</v>
      </c>
      <c r="J149" s="19">
        <v>22.069</v>
      </c>
      <c r="K149" s="20">
        <v>1</v>
      </c>
      <c r="L149" s="20">
        <v>0</v>
      </c>
      <c r="M149" s="20">
        <v>0</v>
      </c>
      <c r="N149" s="20">
        <v>1</v>
      </c>
      <c r="O149" s="20">
        <v>0</v>
      </c>
      <c r="P149" s="20">
        <v>-1.126</v>
      </c>
      <c r="Q149" s="20">
        <v>0</v>
      </c>
      <c r="R149" s="20">
        <v>0</v>
      </c>
    </row>
    <row r="150" ht="16.5" spans="1:18">
      <c r="A150" s="16">
        <v>993</v>
      </c>
      <c r="B150" s="16" t="s">
        <v>247</v>
      </c>
      <c r="C150" s="16">
        <v>4125.533</v>
      </c>
      <c r="D150" s="16">
        <v>5290.11</v>
      </c>
      <c r="E150" s="16">
        <v>0</v>
      </c>
      <c r="F150" s="16">
        <v>0</v>
      </c>
      <c r="G150" s="16">
        <v>0</v>
      </c>
      <c r="H150" s="16">
        <v>1</v>
      </c>
      <c r="I150" s="19">
        <v>10.03</v>
      </c>
      <c r="J150" s="19">
        <v>29.837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-7.052</v>
      </c>
      <c r="Q150" s="20">
        <v>0</v>
      </c>
      <c r="R150" s="20">
        <v>0</v>
      </c>
    </row>
    <row r="151" ht="16.5" spans="1:18">
      <c r="A151" s="16">
        <v>994</v>
      </c>
      <c r="B151" s="16" t="s">
        <v>248</v>
      </c>
      <c r="C151" s="16">
        <v>5093.365</v>
      </c>
      <c r="D151" s="16">
        <v>6263.359</v>
      </c>
      <c r="E151" s="16">
        <v>0</v>
      </c>
      <c r="F151" s="16">
        <v>0</v>
      </c>
      <c r="G151" s="16">
        <v>0</v>
      </c>
      <c r="H151" s="16">
        <v>1</v>
      </c>
      <c r="I151" s="19">
        <v>3.71</v>
      </c>
      <c r="J151" s="19">
        <v>21.697</v>
      </c>
      <c r="K151" s="20">
        <v>2</v>
      </c>
      <c r="L151" s="20">
        <v>0</v>
      </c>
      <c r="M151" s="20">
        <v>0</v>
      </c>
      <c r="N151" s="20">
        <v>1</v>
      </c>
      <c r="O151" s="20">
        <v>0</v>
      </c>
      <c r="P151" s="20">
        <v>-3.18</v>
      </c>
      <c r="Q151" s="20">
        <v>0</v>
      </c>
      <c r="R151" s="20">
        <v>0</v>
      </c>
    </row>
    <row r="152" ht="16.5" spans="1:18">
      <c r="A152" s="16">
        <v>998</v>
      </c>
      <c r="B152" s="16" t="s">
        <v>249</v>
      </c>
      <c r="C152" s="16">
        <v>1425.773</v>
      </c>
      <c r="D152" s="16">
        <v>1805.323</v>
      </c>
      <c r="E152" s="16">
        <v>0</v>
      </c>
      <c r="F152" s="16">
        <v>0</v>
      </c>
      <c r="G152" s="16">
        <v>0</v>
      </c>
      <c r="H152" s="16">
        <v>1</v>
      </c>
      <c r="I152" s="19">
        <v>8.699</v>
      </c>
      <c r="J152" s="19">
        <v>27.894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-3.432</v>
      </c>
      <c r="Q152" s="20">
        <v>0</v>
      </c>
      <c r="R152" s="20">
        <v>0</v>
      </c>
    </row>
    <row r="153" ht="16.5" spans="1:18">
      <c r="A153" s="16">
        <v>399001</v>
      </c>
      <c r="B153" s="16" t="s">
        <v>250</v>
      </c>
      <c r="C153" s="16">
        <v>8046.712</v>
      </c>
      <c r="D153" s="16">
        <v>10061.96</v>
      </c>
      <c r="E153" s="16">
        <v>0</v>
      </c>
      <c r="F153" s="16">
        <v>0</v>
      </c>
      <c r="G153" s="16">
        <v>0</v>
      </c>
      <c r="H153" s="16">
        <v>1</v>
      </c>
      <c r="I153" s="19">
        <v>4.566</v>
      </c>
      <c r="J153" s="19">
        <v>23.68</v>
      </c>
      <c r="K153" s="20">
        <v>3</v>
      </c>
      <c r="L153" s="20">
        <v>2</v>
      </c>
      <c r="M153" s="20">
        <v>0</v>
      </c>
      <c r="N153" s="20">
        <v>1</v>
      </c>
      <c r="O153" s="20">
        <v>0</v>
      </c>
      <c r="P153" s="20">
        <v>-2.537</v>
      </c>
      <c r="Q153" s="20">
        <v>0</v>
      </c>
      <c r="R153" s="20">
        <v>0</v>
      </c>
    </row>
    <row r="154" ht="16.5" spans="1:18">
      <c r="A154" s="16">
        <v>399002</v>
      </c>
      <c r="B154" s="16" t="s">
        <v>251</v>
      </c>
      <c r="C154" s="16">
        <v>10567.769</v>
      </c>
      <c r="D154" s="16">
        <v>13158.332</v>
      </c>
      <c r="E154" s="16">
        <v>0</v>
      </c>
      <c r="F154" s="16">
        <v>0</v>
      </c>
      <c r="G154" s="16">
        <v>0</v>
      </c>
      <c r="H154" s="16">
        <v>1</v>
      </c>
      <c r="I154" s="19">
        <v>5.166</v>
      </c>
      <c r="J154" s="19">
        <v>23.836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-3.403</v>
      </c>
      <c r="Q154" s="20">
        <v>0</v>
      </c>
      <c r="R154" s="20">
        <v>0</v>
      </c>
    </row>
    <row r="155" ht="16.5" spans="1:18">
      <c r="A155" s="16">
        <v>399004</v>
      </c>
      <c r="B155" s="16" t="s">
        <v>252</v>
      </c>
      <c r="C155" s="16">
        <v>5086.828</v>
      </c>
      <c r="D155" s="16">
        <v>6321.647</v>
      </c>
      <c r="E155" s="16">
        <v>0</v>
      </c>
      <c r="F155" s="16">
        <v>0</v>
      </c>
      <c r="G155" s="16">
        <v>0</v>
      </c>
      <c r="H155" s="16">
        <v>1</v>
      </c>
      <c r="I155" s="19">
        <v>3.395</v>
      </c>
      <c r="J155" s="19">
        <v>22.265</v>
      </c>
      <c r="K155" s="20">
        <v>3</v>
      </c>
      <c r="L155" s="20">
        <v>0</v>
      </c>
      <c r="M155" s="20">
        <v>0</v>
      </c>
      <c r="N155" s="20">
        <v>0</v>
      </c>
      <c r="O155" s="20">
        <v>0</v>
      </c>
      <c r="P155" s="20">
        <v>-3.209</v>
      </c>
      <c r="Q155" s="20">
        <v>0</v>
      </c>
      <c r="R155" s="20">
        <v>0</v>
      </c>
    </row>
    <row r="156" ht="16.5" spans="1:18">
      <c r="A156" s="16">
        <v>399005</v>
      </c>
      <c r="B156" s="16" t="s">
        <v>253</v>
      </c>
      <c r="C156" s="16">
        <v>5174.692</v>
      </c>
      <c r="D156" s="16">
        <v>6263.885</v>
      </c>
      <c r="E156" s="16">
        <v>0</v>
      </c>
      <c r="F156" s="16">
        <v>0</v>
      </c>
      <c r="G156" s="16">
        <v>0</v>
      </c>
      <c r="H156" s="16">
        <v>1</v>
      </c>
      <c r="I156" s="19">
        <v>4.574</v>
      </c>
      <c r="J156" s="19">
        <v>21.167</v>
      </c>
      <c r="K156" s="20">
        <v>3</v>
      </c>
      <c r="L156" s="20">
        <v>1</v>
      </c>
      <c r="M156" s="20">
        <v>0</v>
      </c>
      <c r="N156" s="20">
        <v>1</v>
      </c>
      <c r="O156" s="20">
        <v>0</v>
      </c>
      <c r="P156" s="20">
        <v>-7.758</v>
      </c>
      <c r="Q156" s="20">
        <v>0</v>
      </c>
      <c r="R156" s="20">
        <v>0</v>
      </c>
    </row>
    <row r="157" ht="16.5" spans="1:18">
      <c r="A157" s="16">
        <v>399006</v>
      </c>
      <c r="B157" s="16" t="s">
        <v>254</v>
      </c>
      <c r="C157" s="16">
        <v>1532.043</v>
      </c>
      <c r="D157" s="16">
        <v>2038.934</v>
      </c>
      <c r="E157" s="16">
        <v>0</v>
      </c>
      <c r="F157" s="16">
        <v>0</v>
      </c>
      <c r="G157" s="16">
        <v>0</v>
      </c>
      <c r="H157" s="16">
        <v>1</v>
      </c>
      <c r="I157" s="19">
        <v>6.355</v>
      </c>
      <c r="J157" s="19">
        <v>29.636</v>
      </c>
      <c r="K157" s="20">
        <v>1</v>
      </c>
      <c r="L157" s="20">
        <v>1</v>
      </c>
      <c r="M157" s="20">
        <v>0</v>
      </c>
      <c r="N157" s="20">
        <v>0</v>
      </c>
      <c r="O157" s="20">
        <v>-1</v>
      </c>
      <c r="P157" s="20">
        <v>-2.524</v>
      </c>
      <c r="Q157" s="20">
        <v>1</v>
      </c>
      <c r="R157" s="20">
        <v>0</v>
      </c>
    </row>
    <row r="158" ht="16.5" spans="1:18">
      <c r="A158" s="16">
        <v>399007</v>
      </c>
      <c r="B158" s="16" t="s">
        <v>255</v>
      </c>
      <c r="C158" s="16">
        <v>3426.347</v>
      </c>
      <c r="D158" s="16">
        <v>4283.878</v>
      </c>
      <c r="E158" s="16">
        <v>0</v>
      </c>
      <c r="F158" s="16">
        <v>0</v>
      </c>
      <c r="G158" s="16">
        <v>0</v>
      </c>
      <c r="H158" s="16">
        <v>1</v>
      </c>
      <c r="I158" s="19">
        <v>3.695</v>
      </c>
      <c r="J158" s="19">
        <v>22.973</v>
      </c>
      <c r="K158" s="20">
        <v>3</v>
      </c>
      <c r="L158" s="20">
        <v>0</v>
      </c>
      <c r="M158" s="20">
        <v>0</v>
      </c>
      <c r="N158" s="20">
        <v>0</v>
      </c>
      <c r="O158" s="20">
        <v>0</v>
      </c>
      <c r="P158" s="20">
        <v>-2.897</v>
      </c>
      <c r="Q158" s="20">
        <v>0</v>
      </c>
      <c r="R158" s="20">
        <v>0</v>
      </c>
    </row>
    <row r="159" ht="16.5" spans="1:18">
      <c r="A159" s="16">
        <v>399008</v>
      </c>
      <c r="B159" s="16" t="s">
        <v>256</v>
      </c>
      <c r="C159" s="16">
        <v>1006.251</v>
      </c>
      <c r="D159" s="16">
        <v>1224.014</v>
      </c>
      <c r="E159" s="16">
        <v>0</v>
      </c>
      <c r="F159" s="16">
        <v>0</v>
      </c>
      <c r="G159" s="16">
        <v>0</v>
      </c>
      <c r="H159" s="16">
        <v>1</v>
      </c>
      <c r="I159" s="19">
        <v>5.398</v>
      </c>
      <c r="J159" s="19">
        <v>22.228</v>
      </c>
      <c r="K159" s="20">
        <v>3</v>
      </c>
      <c r="L159" s="20">
        <v>0</v>
      </c>
      <c r="M159" s="20">
        <v>0</v>
      </c>
      <c r="N159" s="20">
        <v>0</v>
      </c>
      <c r="O159" s="20">
        <v>0</v>
      </c>
      <c r="P159" s="20">
        <v>-1.331</v>
      </c>
      <c r="Q159" s="20">
        <v>0</v>
      </c>
      <c r="R159" s="20">
        <v>0</v>
      </c>
    </row>
    <row r="160" ht="16.5" spans="1:18">
      <c r="A160" s="16">
        <v>399009</v>
      </c>
      <c r="B160" s="16" t="s">
        <v>257</v>
      </c>
      <c r="C160" s="16">
        <v>2886.273</v>
      </c>
      <c r="D160" s="16">
        <v>3639.261</v>
      </c>
      <c r="E160" s="16">
        <v>0</v>
      </c>
      <c r="F160" s="16">
        <v>0</v>
      </c>
      <c r="G160" s="16">
        <v>0</v>
      </c>
      <c r="H160" s="16">
        <v>1</v>
      </c>
      <c r="I160" s="19">
        <v>5.419</v>
      </c>
      <c r="J160" s="19">
        <v>24.988</v>
      </c>
      <c r="K160" s="20">
        <v>3</v>
      </c>
      <c r="L160" s="20">
        <v>0</v>
      </c>
      <c r="M160" s="20">
        <v>0</v>
      </c>
      <c r="N160" s="20">
        <v>0</v>
      </c>
      <c r="O160" s="20">
        <v>0</v>
      </c>
      <c r="P160" s="20">
        <v>-3.622</v>
      </c>
      <c r="Q160" s="20">
        <v>0</v>
      </c>
      <c r="R160" s="20">
        <v>0</v>
      </c>
    </row>
    <row r="161" ht="16.5" spans="1:18">
      <c r="A161" s="16">
        <v>399010</v>
      </c>
      <c r="B161" s="16" t="s">
        <v>258</v>
      </c>
      <c r="C161" s="16">
        <v>4894.366</v>
      </c>
      <c r="D161" s="16">
        <v>6196.705</v>
      </c>
      <c r="E161" s="16">
        <v>0</v>
      </c>
      <c r="F161" s="16">
        <v>0</v>
      </c>
      <c r="G161" s="16">
        <v>0</v>
      </c>
      <c r="H161" s="16">
        <v>1</v>
      </c>
      <c r="I161" s="19">
        <v>10.807</v>
      </c>
      <c r="J161" s="19">
        <v>29.552</v>
      </c>
      <c r="K161" s="20">
        <v>1</v>
      </c>
      <c r="L161" s="20">
        <v>0</v>
      </c>
      <c r="M161" s="20">
        <v>-1</v>
      </c>
      <c r="N161" s="20">
        <v>1</v>
      </c>
      <c r="O161" s="20">
        <v>0</v>
      </c>
      <c r="P161" s="20">
        <v>-3.145</v>
      </c>
      <c r="Q161" s="20">
        <v>0</v>
      </c>
      <c r="R161" s="20">
        <v>0</v>
      </c>
    </row>
    <row r="162" ht="16.5" spans="1:18">
      <c r="A162" s="16">
        <v>399011</v>
      </c>
      <c r="B162" s="16" t="s">
        <v>259</v>
      </c>
      <c r="C162" s="16">
        <v>3851.297</v>
      </c>
      <c r="D162" s="16">
        <v>4818.898</v>
      </c>
      <c r="E162" s="16">
        <v>0</v>
      </c>
      <c r="F162" s="16">
        <v>0</v>
      </c>
      <c r="G162" s="16">
        <v>0</v>
      </c>
      <c r="H162" s="16">
        <v>1</v>
      </c>
      <c r="I162" s="19">
        <v>6.015</v>
      </c>
      <c r="J162" s="19">
        <v>24.886</v>
      </c>
      <c r="K162" s="20">
        <v>4</v>
      </c>
      <c r="L162" s="20">
        <v>2</v>
      </c>
      <c r="M162" s="20">
        <v>0</v>
      </c>
      <c r="N162" s="20">
        <v>1</v>
      </c>
      <c r="O162" s="20">
        <v>0</v>
      </c>
      <c r="P162" s="20">
        <v>-5.917</v>
      </c>
      <c r="Q162" s="20">
        <v>0</v>
      </c>
      <c r="R162" s="20">
        <v>0</v>
      </c>
    </row>
    <row r="163" ht="16.5" spans="1:18">
      <c r="A163" s="16">
        <v>399012</v>
      </c>
      <c r="B163" s="16" t="s">
        <v>260</v>
      </c>
      <c r="C163" s="16">
        <v>2196.243</v>
      </c>
      <c r="D163" s="16">
        <v>2904.287</v>
      </c>
      <c r="E163" s="16">
        <v>0</v>
      </c>
      <c r="F163" s="16">
        <v>0</v>
      </c>
      <c r="G163" s="16">
        <v>0</v>
      </c>
      <c r="H163" s="16">
        <v>1</v>
      </c>
      <c r="I163" s="19">
        <v>9.708</v>
      </c>
      <c r="J163" s="19">
        <v>31.72</v>
      </c>
      <c r="K163" s="20">
        <v>3</v>
      </c>
      <c r="L163" s="20">
        <v>2</v>
      </c>
      <c r="M163" s="20">
        <v>0</v>
      </c>
      <c r="N163" s="20">
        <v>1</v>
      </c>
      <c r="O163" s="20">
        <v>0</v>
      </c>
      <c r="P163" s="20">
        <v>-3.878</v>
      </c>
      <c r="Q163" s="20">
        <v>0</v>
      </c>
      <c r="R163" s="20">
        <v>0</v>
      </c>
    </row>
    <row r="164" ht="16.5" spans="1:18">
      <c r="A164" s="16">
        <v>399013</v>
      </c>
      <c r="B164" s="16" t="s">
        <v>261</v>
      </c>
      <c r="C164" s="16">
        <v>3643.138</v>
      </c>
      <c r="D164" s="16">
        <v>4449.495</v>
      </c>
      <c r="E164" s="16">
        <v>0</v>
      </c>
      <c r="F164" s="16">
        <v>0</v>
      </c>
      <c r="G164" s="16">
        <v>0</v>
      </c>
      <c r="H164" s="16">
        <v>1</v>
      </c>
      <c r="I164" s="19">
        <v>3.047</v>
      </c>
      <c r="J164" s="19">
        <v>20.617</v>
      </c>
      <c r="K164" s="20">
        <v>4</v>
      </c>
      <c r="L164" s="20">
        <v>0</v>
      </c>
      <c r="M164" s="20">
        <v>0</v>
      </c>
      <c r="N164" s="20">
        <v>1</v>
      </c>
      <c r="O164" s="20">
        <v>0</v>
      </c>
      <c r="P164" s="20">
        <v>-8.492</v>
      </c>
      <c r="Q164" s="20">
        <v>0</v>
      </c>
      <c r="R164" s="20">
        <v>0</v>
      </c>
    </row>
    <row r="165" ht="16.5" spans="1:18">
      <c r="A165" s="16">
        <v>399015</v>
      </c>
      <c r="B165" s="16" t="s">
        <v>262</v>
      </c>
      <c r="C165" s="16">
        <v>1629.746</v>
      </c>
      <c r="D165" s="16">
        <v>2072.649</v>
      </c>
      <c r="E165" s="16">
        <v>0</v>
      </c>
      <c r="F165" s="16">
        <v>0</v>
      </c>
      <c r="G165" s="16">
        <v>0</v>
      </c>
      <c r="H165" s="16">
        <v>1</v>
      </c>
      <c r="I165" s="19">
        <v>12.008</v>
      </c>
      <c r="J165" s="19">
        <v>30.811</v>
      </c>
      <c r="K165" s="20">
        <v>4</v>
      </c>
      <c r="L165" s="20">
        <v>2</v>
      </c>
      <c r="M165" s="20">
        <v>0</v>
      </c>
      <c r="N165" s="20">
        <v>1</v>
      </c>
      <c r="O165" s="20">
        <v>0</v>
      </c>
      <c r="P165" s="20">
        <v>1.338</v>
      </c>
      <c r="Q165" s="20">
        <v>0</v>
      </c>
      <c r="R165" s="20">
        <v>0</v>
      </c>
    </row>
    <row r="166" ht="16.5" spans="1:18">
      <c r="A166" s="16">
        <v>399016</v>
      </c>
      <c r="B166" s="16" t="s">
        <v>263</v>
      </c>
      <c r="C166" s="16">
        <v>3022.081</v>
      </c>
      <c r="D166" s="16">
        <v>3850.903</v>
      </c>
      <c r="E166" s="16">
        <v>0</v>
      </c>
      <c r="F166" s="16">
        <v>0</v>
      </c>
      <c r="G166" s="16">
        <v>0</v>
      </c>
      <c r="H166" s="16">
        <v>1</v>
      </c>
      <c r="I166" s="19">
        <v>7.26</v>
      </c>
      <c r="J166" s="19">
        <v>27.22</v>
      </c>
      <c r="K166" s="20">
        <v>2</v>
      </c>
      <c r="L166" s="20">
        <v>2</v>
      </c>
      <c r="M166" s="20">
        <v>0</v>
      </c>
      <c r="N166" s="20">
        <v>1</v>
      </c>
      <c r="O166" s="20">
        <v>0</v>
      </c>
      <c r="P166" s="20">
        <v>-9.201</v>
      </c>
      <c r="Q166" s="20">
        <v>0</v>
      </c>
      <c r="R166" s="20">
        <v>0</v>
      </c>
    </row>
    <row r="167" ht="16.5" spans="1:18">
      <c r="A167" s="16">
        <v>399017</v>
      </c>
      <c r="B167" s="16" t="s">
        <v>264</v>
      </c>
      <c r="C167" s="16">
        <v>2660.122</v>
      </c>
      <c r="D167" s="16">
        <v>3252.661</v>
      </c>
      <c r="E167" s="16">
        <v>0</v>
      </c>
      <c r="F167" s="16">
        <v>0</v>
      </c>
      <c r="G167" s="16">
        <v>0</v>
      </c>
      <c r="H167" s="16">
        <v>1</v>
      </c>
      <c r="I167" s="19">
        <v>5.428</v>
      </c>
      <c r="J167" s="19">
        <v>22.657</v>
      </c>
      <c r="K167" s="20">
        <v>3</v>
      </c>
      <c r="L167" s="20">
        <v>2</v>
      </c>
      <c r="M167" s="20">
        <v>0</v>
      </c>
      <c r="N167" s="20">
        <v>1</v>
      </c>
      <c r="O167" s="20">
        <v>0</v>
      </c>
      <c r="P167" s="20">
        <v>-7.539</v>
      </c>
      <c r="Q167" s="20">
        <v>0</v>
      </c>
      <c r="R167" s="20">
        <v>0</v>
      </c>
    </row>
    <row r="168" ht="16.5" spans="1:18">
      <c r="A168" s="16">
        <v>399018</v>
      </c>
      <c r="B168" s="16" t="s">
        <v>265</v>
      </c>
      <c r="C168" s="16">
        <v>2951.601</v>
      </c>
      <c r="D168" s="16">
        <v>3923.819</v>
      </c>
      <c r="E168" s="16">
        <v>0</v>
      </c>
      <c r="F168" s="16">
        <v>0</v>
      </c>
      <c r="G168" s="16">
        <v>0</v>
      </c>
      <c r="H168" s="16">
        <v>1</v>
      </c>
      <c r="I168" s="19">
        <v>8.288</v>
      </c>
      <c r="J168" s="19">
        <v>31.012</v>
      </c>
      <c r="K168" s="20">
        <v>4</v>
      </c>
      <c r="L168" s="20">
        <v>1</v>
      </c>
      <c r="M168" s="20">
        <v>0</v>
      </c>
      <c r="N168" s="20">
        <v>1</v>
      </c>
      <c r="O168" s="20">
        <v>0</v>
      </c>
      <c r="P168" s="20">
        <v>-12.653</v>
      </c>
      <c r="Q168" s="20">
        <v>0</v>
      </c>
      <c r="R168" s="20">
        <v>0</v>
      </c>
    </row>
    <row r="169" ht="16.5" spans="1:18">
      <c r="A169" s="16">
        <v>399019</v>
      </c>
      <c r="B169" s="16" t="s">
        <v>266</v>
      </c>
      <c r="C169" s="16">
        <v>2314.089</v>
      </c>
      <c r="D169" s="16">
        <v>3047.829</v>
      </c>
      <c r="E169" s="16">
        <v>0</v>
      </c>
      <c r="F169" s="16">
        <v>0</v>
      </c>
      <c r="G169" s="16">
        <v>0</v>
      </c>
      <c r="H169" s="16">
        <v>1</v>
      </c>
      <c r="I169" s="19">
        <v>16.533</v>
      </c>
      <c r="J169" s="19">
        <v>36.627</v>
      </c>
      <c r="K169" s="20">
        <v>2</v>
      </c>
      <c r="L169" s="20">
        <v>2</v>
      </c>
      <c r="M169" s="20">
        <v>0</v>
      </c>
      <c r="N169" s="20">
        <v>1</v>
      </c>
      <c r="O169" s="20">
        <v>0</v>
      </c>
      <c r="P169" s="20">
        <v>-0.785</v>
      </c>
      <c r="Q169" s="20">
        <v>0</v>
      </c>
      <c r="R169" s="20">
        <v>0</v>
      </c>
    </row>
    <row r="170" ht="16.5" spans="1:18">
      <c r="A170" s="16">
        <v>399020</v>
      </c>
      <c r="B170" s="16" t="s">
        <v>267</v>
      </c>
      <c r="C170" s="16">
        <v>920.801</v>
      </c>
      <c r="D170" s="16">
        <v>1190.752</v>
      </c>
      <c r="E170" s="16">
        <v>0</v>
      </c>
      <c r="F170" s="16">
        <v>0</v>
      </c>
      <c r="G170" s="16">
        <v>0</v>
      </c>
      <c r="H170" s="16">
        <v>1</v>
      </c>
      <c r="I170" s="19">
        <v>16.201</v>
      </c>
      <c r="J170" s="19">
        <v>35.198</v>
      </c>
      <c r="K170" s="20">
        <v>3</v>
      </c>
      <c r="L170" s="20">
        <v>2</v>
      </c>
      <c r="M170" s="20">
        <v>0</v>
      </c>
      <c r="N170" s="20">
        <v>1</v>
      </c>
      <c r="O170" s="20">
        <v>-1</v>
      </c>
      <c r="P170" s="20">
        <v>-10.559</v>
      </c>
      <c r="Q170" s="20">
        <v>0</v>
      </c>
      <c r="R170" s="20">
        <v>0</v>
      </c>
    </row>
    <row r="171" ht="16.5" spans="1:18">
      <c r="A171" s="16">
        <v>399030</v>
      </c>
      <c r="B171" s="16" t="s">
        <v>268</v>
      </c>
      <c r="C171" s="16">
        <v>2181.486</v>
      </c>
      <c r="D171" s="16">
        <v>2963.389</v>
      </c>
      <c r="E171" s="16">
        <v>0</v>
      </c>
      <c r="F171" s="16">
        <v>0</v>
      </c>
      <c r="G171" s="16">
        <v>0</v>
      </c>
      <c r="H171" s="16">
        <v>1</v>
      </c>
      <c r="I171" s="19">
        <v>5.561</v>
      </c>
      <c r="J171" s="19">
        <v>30.479</v>
      </c>
      <c r="K171" s="20">
        <v>4</v>
      </c>
      <c r="L171" s="20">
        <v>2</v>
      </c>
      <c r="M171" s="20">
        <v>0</v>
      </c>
      <c r="N171" s="20">
        <v>1</v>
      </c>
      <c r="O171" s="20">
        <v>0</v>
      </c>
      <c r="P171" s="20">
        <v>-0.901</v>
      </c>
      <c r="Q171" s="20">
        <v>1</v>
      </c>
      <c r="R171" s="20">
        <v>0</v>
      </c>
    </row>
    <row r="172" ht="16.5" spans="1:18">
      <c r="A172" s="16">
        <v>399050</v>
      </c>
      <c r="B172" s="16" t="s">
        <v>269</v>
      </c>
      <c r="C172" s="16">
        <v>2048.99</v>
      </c>
      <c r="D172" s="16">
        <v>2506.845</v>
      </c>
      <c r="E172" s="16">
        <v>0</v>
      </c>
      <c r="F172" s="16">
        <v>0</v>
      </c>
      <c r="G172" s="16">
        <v>0</v>
      </c>
      <c r="H172" s="16">
        <v>1</v>
      </c>
      <c r="I172" s="19">
        <v>2.633</v>
      </c>
      <c r="J172" s="19">
        <v>20.416</v>
      </c>
      <c r="K172" s="20">
        <v>3</v>
      </c>
      <c r="L172" s="20">
        <v>2</v>
      </c>
      <c r="M172" s="20">
        <v>0</v>
      </c>
      <c r="N172" s="20">
        <v>1</v>
      </c>
      <c r="O172" s="20">
        <v>0</v>
      </c>
      <c r="P172" s="20">
        <v>-4.729</v>
      </c>
      <c r="Q172" s="20">
        <v>0</v>
      </c>
      <c r="R172" s="20">
        <v>0</v>
      </c>
    </row>
    <row r="173" ht="16.5" spans="1:18">
      <c r="A173" s="16">
        <v>399060</v>
      </c>
      <c r="B173" s="16" t="s">
        <v>270</v>
      </c>
      <c r="C173" s="16">
        <v>2032.58</v>
      </c>
      <c r="D173" s="16">
        <v>2534.573</v>
      </c>
      <c r="E173" s="16">
        <v>0</v>
      </c>
      <c r="F173" s="16">
        <v>0</v>
      </c>
      <c r="G173" s="16">
        <v>0</v>
      </c>
      <c r="H173" s="16">
        <v>1</v>
      </c>
      <c r="I173" s="19">
        <v>3.901</v>
      </c>
      <c r="J173" s="19">
        <v>22.934</v>
      </c>
      <c r="K173" s="20">
        <v>1</v>
      </c>
      <c r="L173" s="20">
        <v>2</v>
      </c>
      <c r="M173" s="20">
        <v>0</v>
      </c>
      <c r="N173" s="20">
        <v>1</v>
      </c>
      <c r="O173" s="20">
        <v>0</v>
      </c>
      <c r="P173" s="20">
        <v>-2.775</v>
      </c>
      <c r="Q173" s="20">
        <v>0</v>
      </c>
      <c r="R173" s="20">
        <v>1</v>
      </c>
    </row>
    <row r="174" ht="16.5" spans="1:18">
      <c r="A174" s="16">
        <v>399088</v>
      </c>
      <c r="B174" s="16" t="s">
        <v>271</v>
      </c>
      <c r="C174" s="16">
        <v>2705.19</v>
      </c>
      <c r="D174" s="16">
        <v>3362.356</v>
      </c>
      <c r="E174" s="16">
        <v>0</v>
      </c>
      <c r="F174" s="16">
        <v>0</v>
      </c>
      <c r="G174" s="16">
        <v>0</v>
      </c>
      <c r="H174" s="16">
        <v>1</v>
      </c>
      <c r="I174" s="19">
        <v>6.217</v>
      </c>
      <c r="J174" s="19">
        <v>24.547</v>
      </c>
      <c r="K174" s="20">
        <v>3</v>
      </c>
      <c r="L174" s="20">
        <v>1</v>
      </c>
      <c r="M174" s="20">
        <v>0</v>
      </c>
      <c r="N174" s="20">
        <v>0</v>
      </c>
      <c r="O174" s="20">
        <v>0</v>
      </c>
      <c r="P174" s="20">
        <v>-3.34</v>
      </c>
      <c r="Q174" s="20">
        <v>1</v>
      </c>
      <c r="R174" s="20">
        <v>0</v>
      </c>
    </row>
    <row r="175" ht="16.5" spans="1:18">
      <c r="A175" s="16">
        <v>399100</v>
      </c>
      <c r="B175" s="16" t="s">
        <v>272</v>
      </c>
      <c r="C175" s="16">
        <v>7008.969</v>
      </c>
      <c r="D175" s="16">
        <v>8674.351</v>
      </c>
      <c r="E175" s="16">
        <v>0</v>
      </c>
      <c r="F175" s="16">
        <v>0</v>
      </c>
      <c r="G175" s="16">
        <v>0</v>
      </c>
      <c r="H175" s="16">
        <v>1</v>
      </c>
      <c r="I175" s="19">
        <v>6.919</v>
      </c>
      <c r="J175" s="19">
        <v>24.789</v>
      </c>
      <c r="K175" s="20">
        <v>3</v>
      </c>
      <c r="L175" s="20">
        <v>2</v>
      </c>
      <c r="M175" s="20">
        <v>0</v>
      </c>
      <c r="N175" s="20">
        <v>1</v>
      </c>
      <c r="O175" s="20">
        <v>0</v>
      </c>
      <c r="P175" s="20">
        <v>-5.052</v>
      </c>
      <c r="Q175" s="20">
        <v>0</v>
      </c>
      <c r="R175" s="20">
        <v>0</v>
      </c>
    </row>
    <row r="176" ht="16.5" spans="1:18">
      <c r="A176" s="16">
        <v>399101</v>
      </c>
      <c r="B176" s="16" t="s">
        <v>7</v>
      </c>
      <c r="C176" s="16">
        <v>8605.332</v>
      </c>
      <c r="D176" s="16">
        <v>10374.673</v>
      </c>
      <c r="E176" s="16">
        <v>0</v>
      </c>
      <c r="F176" s="16">
        <v>0</v>
      </c>
      <c r="G176" s="16">
        <v>0</v>
      </c>
      <c r="H176" s="16">
        <v>1</v>
      </c>
      <c r="I176" s="19">
        <v>5.866</v>
      </c>
      <c r="J176" s="19">
        <v>21.92</v>
      </c>
      <c r="K176" s="20">
        <v>1</v>
      </c>
      <c r="L176" s="20">
        <v>2</v>
      </c>
      <c r="M176" s="20">
        <v>0</v>
      </c>
      <c r="N176" s="20">
        <v>1</v>
      </c>
      <c r="O176" s="20">
        <v>-1</v>
      </c>
      <c r="P176" s="20">
        <v>-1.448</v>
      </c>
      <c r="Q176" s="20">
        <v>0</v>
      </c>
      <c r="R176" s="20">
        <v>0</v>
      </c>
    </row>
    <row r="177" ht="16.5" spans="1:18">
      <c r="A177" s="16">
        <v>399102</v>
      </c>
      <c r="B177" s="16" t="s">
        <v>273</v>
      </c>
      <c r="C177" s="16">
        <v>1959.223</v>
      </c>
      <c r="D177" s="16">
        <v>2544.453</v>
      </c>
      <c r="E177" s="16">
        <v>0</v>
      </c>
      <c r="F177" s="16">
        <v>0</v>
      </c>
      <c r="G177" s="16">
        <v>0</v>
      </c>
      <c r="H177" s="16">
        <v>1</v>
      </c>
      <c r="I177" s="19">
        <v>10.789</v>
      </c>
      <c r="J177" s="19">
        <v>31.308</v>
      </c>
      <c r="K177" s="20">
        <v>3</v>
      </c>
      <c r="L177" s="20">
        <v>2</v>
      </c>
      <c r="M177" s="20">
        <v>0</v>
      </c>
      <c r="N177" s="20">
        <v>1</v>
      </c>
      <c r="O177" s="20">
        <v>0</v>
      </c>
      <c r="P177" s="20">
        <v>-1.734</v>
      </c>
      <c r="Q177" s="20">
        <v>0</v>
      </c>
      <c r="R177" s="20">
        <v>0</v>
      </c>
    </row>
    <row r="178" ht="16.5" spans="1:18">
      <c r="A178" s="16">
        <v>399103</v>
      </c>
      <c r="B178" s="16" t="s">
        <v>48</v>
      </c>
      <c r="C178" s="16">
        <v>5786.614</v>
      </c>
      <c r="D178" s="16">
        <v>6891.919</v>
      </c>
      <c r="E178" s="16">
        <v>0</v>
      </c>
      <c r="F178" s="16">
        <v>0</v>
      </c>
      <c r="G178" s="16">
        <v>0</v>
      </c>
      <c r="H178" s="16">
        <v>1</v>
      </c>
      <c r="I178" s="19">
        <v>4.541</v>
      </c>
      <c r="J178" s="19">
        <v>19.85</v>
      </c>
      <c r="K178" s="20">
        <v>4</v>
      </c>
      <c r="L178" s="20">
        <v>2</v>
      </c>
      <c r="M178" s="20">
        <v>0</v>
      </c>
      <c r="N178" s="20">
        <v>1</v>
      </c>
      <c r="O178" s="20">
        <v>0</v>
      </c>
      <c r="P178" s="20">
        <v>-4.962</v>
      </c>
      <c r="Q178" s="20">
        <v>0</v>
      </c>
      <c r="R178" s="20">
        <v>0</v>
      </c>
    </row>
    <row r="179" ht="16.5" spans="1:18">
      <c r="A179" s="16">
        <v>399106</v>
      </c>
      <c r="B179" s="16" t="s">
        <v>274</v>
      </c>
      <c r="C179" s="16">
        <v>1483.446</v>
      </c>
      <c r="D179" s="16">
        <v>1841.213</v>
      </c>
      <c r="E179" s="16">
        <v>0</v>
      </c>
      <c r="F179" s="16">
        <v>0</v>
      </c>
      <c r="G179" s="16">
        <v>0</v>
      </c>
      <c r="H179" s="16">
        <v>1</v>
      </c>
      <c r="I179" s="19">
        <v>6.676</v>
      </c>
      <c r="J179" s="19">
        <v>24.81</v>
      </c>
      <c r="K179" s="20">
        <v>4</v>
      </c>
      <c r="L179" s="20">
        <v>0</v>
      </c>
      <c r="M179" s="20">
        <v>0</v>
      </c>
      <c r="N179" s="20">
        <v>1</v>
      </c>
      <c r="O179" s="20">
        <v>0</v>
      </c>
      <c r="P179" s="20">
        <v>-6.948</v>
      </c>
      <c r="Q179" s="20">
        <v>0</v>
      </c>
      <c r="R179" s="20">
        <v>0</v>
      </c>
    </row>
    <row r="180" ht="16.5" spans="1:18">
      <c r="A180" s="16">
        <v>399107</v>
      </c>
      <c r="B180" s="16" t="s">
        <v>275</v>
      </c>
      <c r="C180" s="16">
        <v>1551.332</v>
      </c>
      <c r="D180" s="16">
        <v>1925.759</v>
      </c>
      <c r="E180" s="16">
        <v>0</v>
      </c>
      <c r="F180" s="16">
        <v>0</v>
      </c>
      <c r="G180" s="16">
        <v>0</v>
      </c>
      <c r="H180" s="16">
        <v>1</v>
      </c>
      <c r="I180" s="19">
        <v>6.681</v>
      </c>
      <c r="J180" s="19">
        <v>24.825</v>
      </c>
      <c r="K180" s="20">
        <v>1</v>
      </c>
      <c r="L180" s="20">
        <v>0</v>
      </c>
      <c r="M180" s="20">
        <v>0</v>
      </c>
      <c r="N180" s="20">
        <v>1</v>
      </c>
      <c r="O180" s="20">
        <v>0</v>
      </c>
      <c r="P180" s="20">
        <v>-0.281</v>
      </c>
      <c r="Q180" s="20">
        <v>0</v>
      </c>
      <c r="R180" s="20">
        <v>0</v>
      </c>
    </row>
    <row r="181" ht="16.5" spans="1:18">
      <c r="A181" s="16">
        <v>399108</v>
      </c>
      <c r="B181" s="16" t="s">
        <v>276</v>
      </c>
      <c r="C181" s="16">
        <v>1043.894</v>
      </c>
      <c r="D181" s="16">
        <v>1208.943</v>
      </c>
      <c r="E181" s="16">
        <v>0</v>
      </c>
      <c r="F181" s="16">
        <v>0</v>
      </c>
      <c r="G181" s="16">
        <v>0</v>
      </c>
      <c r="H181" s="16">
        <v>1</v>
      </c>
      <c r="I181" s="19">
        <v>2.492</v>
      </c>
      <c r="J181" s="19">
        <v>15.804</v>
      </c>
      <c r="K181" s="20">
        <v>3</v>
      </c>
      <c r="L181" s="20">
        <v>2</v>
      </c>
      <c r="M181" s="20">
        <v>0</v>
      </c>
      <c r="N181" s="20">
        <v>1</v>
      </c>
      <c r="O181" s="20">
        <v>0</v>
      </c>
      <c r="P181" s="20">
        <v>-9.814</v>
      </c>
      <c r="Q181" s="20">
        <v>0</v>
      </c>
      <c r="R181" s="20">
        <v>0</v>
      </c>
    </row>
    <row r="182" ht="16.5" spans="1:18">
      <c r="A182" s="16">
        <v>399233</v>
      </c>
      <c r="B182" s="16" t="s">
        <v>277</v>
      </c>
      <c r="C182" s="16">
        <v>1929.874</v>
      </c>
      <c r="D182" s="16">
        <v>2386.402</v>
      </c>
      <c r="E182" s="16">
        <v>0</v>
      </c>
      <c r="F182" s="16">
        <v>0</v>
      </c>
      <c r="G182" s="16">
        <v>0</v>
      </c>
      <c r="H182" s="16">
        <v>1</v>
      </c>
      <c r="I182" s="19">
        <v>6.166</v>
      </c>
      <c r="J182" s="19">
        <v>24.117</v>
      </c>
      <c r="K182" s="20">
        <v>4</v>
      </c>
      <c r="L182" s="20">
        <v>1</v>
      </c>
      <c r="M182" s="20">
        <v>0</v>
      </c>
      <c r="N182" s="20">
        <v>1</v>
      </c>
      <c r="O182" s="20">
        <v>0</v>
      </c>
      <c r="P182" s="20">
        <v>-1.705</v>
      </c>
      <c r="Q182" s="20">
        <v>0</v>
      </c>
      <c r="R182" s="20">
        <v>0</v>
      </c>
    </row>
    <row r="183" ht="16.5" spans="1:18">
      <c r="A183" s="16">
        <v>399235</v>
      </c>
      <c r="B183" s="16" t="s">
        <v>278</v>
      </c>
      <c r="C183" s="16">
        <v>675.42</v>
      </c>
      <c r="D183" s="16">
        <v>842.562</v>
      </c>
      <c r="E183" s="16">
        <v>0</v>
      </c>
      <c r="F183" s="16">
        <v>0</v>
      </c>
      <c r="G183" s="16">
        <v>0</v>
      </c>
      <c r="H183" s="16">
        <v>1</v>
      </c>
      <c r="I183" s="19">
        <v>10.551</v>
      </c>
      <c r="J183" s="19">
        <v>28.296</v>
      </c>
      <c r="K183" s="20">
        <v>4</v>
      </c>
      <c r="L183" s="20">
        <v>2</v>
      </c>
      <c r="M183" s="20">
        <v>0</v>
      </c>
      <c r="N183" s="20">
        <v>1</v>
      </c>
      <c r="O183" s="20">
        <v>0</v>
      </c>
      <c r="P183" s="20">
        <v>-1.891</v>
      </c>
      <c r="Q183" s="20">
        <v>0</v>
      </c>
      <c r="R183" s="20">
        <v>0</v>
      </c>
    </row>
    <row r="184" ht="16.5" spans="1:18">
      <c r="A184" s="16">
        <v>399236</v>
      </c>
      <c r="B184" s="16" t="s">
        <v>279</v>
      </c>
      <c r="C184" s="16">
        <v>896.096</v>
      </c>
      <c r="D184" s="16">
        <v>1126.299</v>
      </c>
      <c r="E184" s="16">
        <v>0</v>
      </c>
      <c r="F184" s="16">
        <v>0</v>
      </c>
      <c r="G184" s="16">
        <v>0</v>
      </c>
      <c r="H184" s="16">
        <v>1</v>
      </c>
      <c r="I184" s="19">
        <v>9.242</v>
      </c>
      <c r="J184" s="19">
        <v>27.792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-23.361</v>
      </c>
      <c r="Q184" s="20">
        <v>0</v>
      </c>
      <c r="R184" s="20">
        <v>0</v>
      </c>
    </row>
    <row r="185" ht="16.5" spans="1:18">
      <c r="A185" s="16">
        <v>399237</v>
      </c>
      <c r="B185" s="16" t="s">
        <v>280</v>
      </c>
      <c r="C185" s="16">
        <v>880.803</v>
      </c>
      <c r="D185" s="16">
        <v>1042.912</v>
      </c>
      <c r="E185" s="16">
        <v>0</v>
      </c>
      <c r="F185" s="16">
        <v>0</v>
      </c>
      <c r="G185" s="16">
        <v>0</v>
      </c>
      <c r="H185" s="16">
        <v>1</v>
      </c>
      <c r="I185" s="19">
        <v>3.904</v>
      </c>
      <c r="J185" s="19">
        <v>18.841</v>
      </c>
      <c r="K185" s="20">
        <v>4</v>
      </c>
      <c r="L185" s="20">
        <v>1</v>
      </c>
      <c r="M185" s="20">
        <v>0</v>
      </c>
      <c r="N185" s="20">
        <v>1</v>
      </c>
      <c r="O185" s="20">
        <v>0</v>
      </c>
      <c r="P185" s="20">
        <v>-15.611</v>
      </c>
      <c r="Q185" s="20">
        <v>0</v>
      </c>
      <c r="R185" s="20">
        <v>0</v>
      </c>
    </row>
    <row r="186" ht="16.5" spans="1:18">
      <c r="A186" s="16">
        <v>399238</v>
      </c>
      <c r="B186" s="16" t="s">
        <v>281</v>
      </c>
      <c r="C186" s="16">
        <v>1034.537</v>
      </c>
      <c r="D186" s="16">
        <v>1360.393</v>
      </c>
      <c r="E186" s="16">
        <v>0</v>
      </c>
      <c r="F186" s="16">
        <v>0</v>
      </c>
      <c r="G186" s="16">
        <v>0</v>
      </c>
      <c r="H186" s="16">
        <v>1</v>
      </c>
      <c r="I186" s="19">
        <v>2.866</v>
      </c>
      <c r="J186" s="19">
        <v>26.133</v>
      </c>
      <c r="K186" s="20">
        <v>4</v>
      </c>
      <c r="L186" s="20">
        <v>2</v>
      </c>
      <c r="M186" s="20">
        <v>-1</v>
      </c>
      <c r="N186" s="20">
        <v>1</v>
      </c>
      <c r="O186" s="20">
        <v>0</v>
      </c>
      <c r="P186" s="20">
        <v>-12.209</v>
      </c>
      <c r="Q186" s="20">
        <v>0</v>
      </c>
      <c r="R186" s="20">
        <v>0</v>
      </c>
    </row>
    <row r="187" ht="16.5" spans="1:18">
      <c r="A187" s="16">
        <v>399239</v>
      </c>
      <c r="B187" s="16" t="s">
        <v>282</v>
      </c>
      <c r="C187" s="16">
        <v>1071.865</v>
      </c>
      <c r="D187" s="16">
        <v>1428.548</v>
      </c>
      <c r="E187" s="16">
        <v>0</v>
      </c>
      <c r="F187" s="16">
        <v>0</v>
      </c>
      <c r="G187" s="16">
        <v>0</v>
      </c>
      <c r="H187" s="16">
        <v>1</v>
      </c>
      <c r="I187" s="19">
        <v>18.962</v>
      </c>
      <c r="J187" s="19">
        <v>39.196</v>
      </c>
      <c r="K187" s="20">
        <v>3</v>
      </c>
      <c r="L187" s="20">
        <v>1</v>
      </c>
      <c r="M187" s="20">
        <v>0</v>
      </c>
      <c r="N187" s="20">
        <v>1</v>
      </c>
      <c r="O187" s="20">
        <v>0</v>
      </c>
      <c r="P187" s="20">
        <v>-0.777</v>
      </c>
      <c r="Q187" s="20">
        <v>0</v>
      </c>
      <c r="R187" s="20">
        <v>0</v>
      </c>
    </row>
    <row r="188" ht="16.5" spans="1:18">
      <c r="A188" s="16">
        <v>399240</v>
      </c>
      <c r="B188" s="16" t="s">
        <v>283</v>
      </c>
      <c r="C188" s="16">
        <v>910.745</v>
      </c>
      <c r="D188" s="16">
        <v>1215.876</v>
      </c>
      <c r="E188" s="16">
        <v>0</v>
      </c>
      <c r="F188" s="16">
        <v>0</v>
      </c>
      <c r="G188" s="16">
        <v>0</v>
      </c>
      <c r="H188" s="16">
        <v>1</v>
      </c>
      <c r="I188" s="19">
        <v>13.831</v>
      </c>
      <c r="J188" s="19">
        <v>35.455</v>
      </c>
      <c r="K188" s="20">
        <v>3</v>
      </c>
      <c r="L188" s="20">
        <v>2</v>
      </c>
      <c r="M188" s="20">
        <v>0</v>
      </c>
      <c r="N188" s="20">
        <v>1</v>
      </c>
      <c r="O188" s="20">
        <v>0</v>
      </c>
      <c r="P188" s="20">
        <v>-2.58</v>
      </c>
      <c r="Q188" s="20">
        <v>1</v>
      </c>
      <c r="R188" s="20">
        <v>0</v>
      </c>
    </row>
    <row r="189" ht="16.5" spans="1:18">
      <c r="A189" s="16">
        <v>399241</v>
      </c>
      <c r="B189" s="16" t="s">
        <v>104</v>
      </c>
      <c r="C189" s="16">
        <v>957.641</v>
      </c>
      <c r="D189" s="16">
        <v>1293.669</v>
      </c>
      <c r="E189" s="16">
        <v>0</v>
      </c>
      <c r="F189" s="16">
        <v>0</v>
      </c>
      <c r="G189" s="16">
        <v>0</v>
      </c>
      <c r="H189" s="16">
        <v>1</v>
      </c>
      <c r="I189" s="19">
        <v>4.827</v>
      </c>
      <c r="J189" s="19">
        <v>29.548</v>
      </c>
      <c r="K189" s="20">
        <v>4</v>
      </c>
      <c r="L189" s="20">
        <v>2</v>
      </c>
      <c r="M189" s="20">
        <v>0</v>
      </c>
      <c r="N189" s="20">
        <v>1</v>
      </c>
      <c r="O189" s="20">
        <v>0</v>
      </c>
      <c r="P189" s="20">
        <v>-1.269</v>
      </c>
      <c r="Q189" s="20">
        <v>0</v>
      </c>
      <c r="R189" s="20">
        <v>0</v>
      </c>
    </row>
    <row r="190" ht="16.5" spans="1:18">
      <c r="A190" s="16">
        <v>399242</v>
      </c>
      <c r="B190" s="16" t="s">
        <v>284</v>
      </c>
      <c r="C190" s="16">
        <v>779.749</v>
      </c>
      <c r="D190" s="16">
        <v>977.261</v>
      </c>
      <c r="E190" s="16">
        <v>0</v>
      </c>
      <c r="F190" s="16">
        <v>0</v>
      </c>
      <c r="G190" s="16">
        <v>0</v>
      </c>
      <c r="H190" s="16">
        <v>1</v>
      </c>
      <c r="I190" s="19">
        <v>15.027</v>
      </c>
      <c r="J190" s="19">
        <v>32.2</v>
      </c>
      <c r="K190" s="20">
        <v>4</v>
      </c>
      <c r="L190" s="20">
        <v>2</v>
      </c>
      <c r="M190" s="20">
        <v>0</v>
      </c>
      <c r="N190" s="20">
        <v>1</v>
      </c>
      <c r="O190" s="20">
        <v>0</v>
      </c>
      <c r="P190" s="20">
        <v>-9.863</v>
      </c>
      <c r="Q190" s="20">
        <v>0</v>
      </c>
      <c r="R190" s="20">
        <v>0</v>
      </c>
    </row>
    <row r="191" ht="16.5" spans="1:18">
      <c r="A191" s="16">
        <v>399243</v>
      </c>
      <c r="B191" s="16" t="s">
        <v>285</v>
      </c>
      <c r="C191" s="16">
        <v>991.884</v>
      </c>
      <c r="D191" s="16">
        <v>1294.761</v>
      </c>
      <c r="E191" s="16">
        <v>0</v>
      </c>
      <c r="F191" s="16">
        <v>0</v>
      </c>
      <c r="G191" s="16">
        <v>0</v>
      </c>
      <c r="H191" s="16">
        <v>1</v>
      </c>
      <c r="I191" s="19">
        <v>10.331</v>
      </c>
      <c r="J191" s="19">
        <v>31.307</v>
      </c>
      <c r="K191" s="20">
        <v>2</v>
      </c>
      <c r="L191" s="20">
        <v>2</v>
      </c>
      <c r="M191" s="20">
        <v>0</v>
      </c>
      <c r="N191" s="20">
        <v>1</v>
      </c>
      <c r="O191" s="20">
        <v>0</v>
      </c>
      <c r="P191" s="20">
        <v>-11.214</v>
      </c>
      <c r="Q191" s="20">
        <v>0</v>
      </c>
      <c r="R191" s="20">
        <v>0</v>
      </c>
    </row>
    <row r="192" ht="16.5" spans="1:18">
      <c r="A192" s="16">
        <v>399244</v>
      </c>
      <c r="B192" s="16" t="s">
        <v>286</v>
      </c>
      <c r="C192" s="16">
        <v>385.896</v>
      </c>
      <c r="D192" s="16">
        <v>482.118</v>
      </c>
      <c r="E192" s="16">
        <v>0</v>
      </c>
      <c r="F192" s="16">
        <v>0</v>
      </c>
      <c r="G192" s="16">
        <v>0</v>
      </c>
      <c r="H192" s="16">
        <v>1</v>
      </c>
      <c r="I192" s="19">
        <v>9.461</v>
      </c>
      <c r="J192" s="19">
        <v>27.531</v>
      </c>
      <c r="K192" s="20">
        <v>4</v>
      </c>
      <c r="L192" s="20">
        <v>1</v>
      </c>
      <c r="M192" s="20">
        <v>0</v>
      </c>
      <c r="N192" s="20">
        <v>0</v>
      </c>
      <c r="O192" s="20">
        <v>0</v>
      </c>
      <c r="P192" s="20">
        <v>-8.709</v>
      </c>
      <c r="Q192" s="20">
        <v>0</v>
      </c>
      <c r="R192" s="20">
        <v>0</v>
      </c>
    </row>
    <row r="193" ht="16.5" spans="1:18">
      <c r="A193" s="16">
        <v>399248</v>
      </c>
      <c r="B193" s="16" t="s">
        <v>287</v>
      </c>
      <c r="C193" s="16">
        <v>582.349</v>
      </c>
      <c r="D193" s="16">
        <v>787.953</v>
      </c>
      <c r="E193" s="16">
        <v>0</v>
      </c>
      <c r="F193" s="16">
        <v>0</v>
      </c>
      <c r="G193" s="16">
        <v>0</v>
      </c>
      <c r="H193" s="16">
        <v>1</v>
      </c>
      <c r="I193" s="19">
        <v>6.405</v>
      </c>
      <c r="J193" s="19">
        <v>30.827</v>
      </c>
      <c r="K193" s="20">
        <v>4</v>
      </c>
      <c r="L193" s="20">
        <v>2</v>
      </c>
      <c r="M193" s="20">
        <v>0</v>
      </c>
      <c r="N193" s="20">
        <v>1</v>
      </c>
      <c r="O193" s="20">
        <v>0</v>
      </c>
      <c r="P193" s="20">
        <v>-1.193</v>
      </c>
      <c r="Q193" s="20">
        <v>0</v>
      </c>
      <c r="R193" s="20">
        <v>0</v>
      </c>
    </row>
    <row r="194" ht="16.5" spans="1:18">
      <c r="A194" s="16">
        <v>399249</v>
      </c>
      <c r="B194" s="16" t="s">
        <v>288</v>
      </c>
      <c r="C194" s="16">
        <v>1177.69</v>
      </c>
      <c r="D194" s="16">
        <v>1501.146</v>
      </c>
      <c r="E194" s="16">
        <v>0</v>
      </c>
      <c r="F194" s="16">
        <v>0</v>
      </c>
      <c r="G194" s="16">
        <v>0</v>
      </c>
      <c r="H194" s="16">
        <v>1</v>
      </c>
      <c r="I194" s="19">
        <v>3.448</v>
      </c>
      <c r="J194" s="19">
        <v>24.252</v>
      </c>
      <c r="K194" s="20">
        <v>4</v>
      </c>
      <c r="L194" s="20">
        <v>1</v>
      </c>
      <c r="M194" s="20">
        <v>0</v>
      </c>
      <c r="N194" s="20">
        <v>1</v>
      </c>
      <c r="O194" s="20">
        <v>0</v>
      </c>
      <c r="P194" s="20">
        <v>-0.129</v>
      </c>
      <c r="Q194" s="20">
        <v>0</v>
      </c>
      <c r="R194" s="20">
        <v>0</v>
      </c>
    </row>
    <row r="195" ht="16.5" spans="1:18">
      <c r="A195" s="16">
        <v>399258</v>
      </c>
      <c r="B195" s="16" t="s">
        <v>289</v>
      </c>
      <c r="C195" s="16">
        <v>2596.949</v>
      </c>
      <c r="D195" s="16">
        <v>3199.355</v>
      </c>
      <c r="E195" s="16">
        <v>0</v>
      </c>
      <c r="F195" s="16">
        <v>0</v>
      </c>
      <c r="G195" s="16">
        <v>0</v>
      </c>
      <c r="H195" s="16">
        <v>1</v>
      </c>
      <c r="I195" s="19">
        <v>4.888</v>
      </c>
      <c r="J195" s="19">
        <v>22.797</v>
      </c>
      <c r="K195" s="20">
        <v>4</v>
      </c>
      <c r="L195" s="20">
        <v>2</v>
      </c>
      <c r="M195" s="20">
        <v>0</v>
      </c>
      <c r="N195" s="20">
        <v>1</v>
      </c>
      <c r="O195" s="20">
        <v>0</v>
      </c>
      <c r="P195" s="20">
        <v>-0.687</v>
      </c>
      <c r="Q195" s="20">
        <v>0</v>
      </c>
      <c r="R195" s="20">
        <v>0</v>
      </c>
    </row>
    <row r="196" ht="16.5" spans="1:18">
      <c r="A196" s="16">
        <v>399259</v>
      </c>
      <c r="B196" s="16" t="s">
        <v>290</v>
      </c>
      <c r="C196" s="16">
        <v>2333.719</v>
      </c>
      <c r="D196" s="16">
        <v>3133.138</v>
      </c>
      <c r="E196" s="16">
        <v>0</v>
      </c>
      <c r="F196" s="16">
        <v>0</v>
      </c>
      <c r="G196" s="16">
        <v>0</v>
      </c>
      <c r="H196" s="16">
        <v>1</v>
      </c>
      <c r="I196" s="19">
        <v>11.08</v>
      </c>
      <c r="J196" s="19">
        <v>33.768</v>
      </c>
      <c r="K196" s="20">
        <v>3</v>
      </c>
      <c r="L196" s="20">
        <v>1</v>
      </c>
      <c r="M196" s="20">
        <v>0</v>
      </c>
      <c r="N196" s="20">
        <v>1</v>
      </c>
      <c r="O196" s="20">
        <v>0</v>
      </c>
      <c r="P196" s="20">
        <v>-4.671</v>
      </c>
      <c r="Q196" s="20">
        <v>0</v>
      </c>
      <c r="R196" s="20">
        <v>0</v>
      </c>
    </row>
    <row r="197" ht="16.5" spans="1:18">
      <c r="A197" s="16">
        <v>399260</v>
      </c>
      <c r="B197" s="16" t="s">
        <v>291</v>
      </c>
      <c r="C197" s="16">
        <v>2222.835</v>
      </c>
      <c r="D197" s="16">
        <v>2738.634</v>
      </c>
      <c r="E197" s="16">
        <v>0</v>
      </c>
      <c r="F197" s="16">
        <v>0</v>
      </c>
      <c r="G197" s="16">
        <v>0</v>
      </c>
      <c r="H197" s="16">
        <v>1</v>
      </c>
      <c r="I197" s="19">
        <v>2.021</v>
      </c>
      <c r="J197" s="19">
        <v>20.475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0.181</v>
      </c>
      <c r="Q197" s="20">
        <v>0</v>
      </c>
      <c r="R197" s="20">
        <v>0</v>
      </c>
    </row>
    <row r="198" ht="16.5" spans="1:18">
      <c r="A198" s="16">
        <v>399261</v>
      </c>
      <c r="B198" s="16" t="s">
        <v>292</v>
      </c>
      <c r="C198" s="16">
        <v>2653.733</v>
      </c>
      <c r="D198" s="16">
        <v>3530.603</v>
      </c>
      <c r="E198" s="16">
        <v>0</v>
      </c>
      <c r="F198" s="16">
        <v>0</v>
      </c>
      <c r="G198" s="16">
        <v>0</v>
      </c>
      <c r="H198" s="16">
        <v>1</v>
      </c>
      <c r="I198" s="19">
        <v>2.614</v>
      </c>
      <c r="J198" s="19">
        <v>26.801</v>
      </c>
      <c r="K198" s="20">
        <v>0</v>
      </c>
      <c r="L198" s="20">
        <v>2</v>
      </c>
      <c r="M198" s="20">
        <v>0</v>
      </c>
      <c r="N198" s="20">
        <v>0</v>
      </c>
      <c r="O198" s="20">
        <v>0</v>
      </c>
      <c r="P198" s="20">
        <v>3.694</v>
      </c>
      <c r="Q198" s="20">
        <v>0</v>
      </c>
      <c r="R198" s="20">
        <v>1</v>
      </c>
    </row>
    <row r="199" ht="16.5" spans="1:18">
      <c r="A199" s="16">
        <v>399262</v>
      </c>
      <c r="B199" s="16" t="s">
        <v>293</v>
      </c>
      <c r="C199" s="16">
        <v>1276.258</v>
      </c>
      <c r="D199" s="16">
        <v>1692.882</v>
      </c>
      <c r="E199" s="16">
        <v>0</v>
      </c>
      <c r="F199" s="16">
        <v>0</v>
      </c>
      <c r="G199" s="16">
        <v>0</v>
      </c>
      <c r="H199" s="16">
        <v>1</v>
      </c>
      <c r="I199" s="19">
        <v>6.938</v>
      </c>
      <c r="J199" s="19">
        <v>29.841</v>
      </c>
      <c r="K199" s="20">
        <v>1</v>
      </c>
      <c r="L199" s="20">
        <v>1</v>
      </c>
      <c r="M199" s="20">
        <v>0</v>
      </c>
      <c r="N199" s="20">
        <v>1</v>
      </c>
      <c r="O199" s="20">
        <v>0</v>
      </c>
      <c r="P199" s="20">
        <v>3.194</v>
      </c>
      <c r="Q199" s="20">
        <v>0</v>
      </c>
      <c r="R199" s="20">
        <v>0</v>
      </c>
    </row>
    <row r="200" ht="16.5" spans="1:18">
      <c r="A200" s="16">
        <v>399263</v>
      </c>
      <c r="B200" s="16" t="s">
        <v>294</v>
      </c>
      <c r="C200" s="16">
        <v>1194.602</v>
      </c>
      <c r="D200" s="16">
        <v>1691.57</v>
      </c>
      <c r="E200" s="16">
        <v>0</v>
      </c>
      <c r="F200" s="16">
        <v>0</v>
      </c>
      <c r="G200" s="16">
        <v>0</v>
      </c>
      <c r="H200" s="16">
        <v>1</v>
      </c>
      <c r="I200" s="19">
        <v>12.129</v>
      </c>
      <c r="J200" s="19">
        <v>37.945</v>
      </c>
      <c r="K200" s="20">
        <v>2</v>
      </c>
      <c r="L200" s="20">
        <v>2</v>
      </c>
      <c r="M200" s="20">
        <v>0</v>
      </c>
      <c r="N200" s="20">
        <v>1</v>
      </c>
      <c r="O200" s="20">
        <v>0</v>
      </c>
      <c r="P200" s="20">
        <v>-2.659</v>
      </c>
      <c r="Q200" s="20">
        <v>0</v>
      </c>
      <c r="R200" s="20">
        <v>0</v>
      </c>
    </row>
    <row r="201" ht="16.5" spans="1:18">
      <c r="A201" s="16">
        <v>399264</v>
      </c>
      <c r="B201" s="16" t="s">
        <v>295</v>
      </c>
      <c r="C201" s="16">
        <v>816.948</v>
      </c>
      <c r="D201" s="16">
        <v>1155.271</v>
      </c>
      <c r="E201" s="16">
        <v>0</v>
      </c>
      <c r="F201" s="16">
        <v>0</v>
      </c>
      <c r="G201" s="16">
        <v>0</v>
      </c>
      <c r="H201" s="16">
        <v>1</v>
      </c>
      <c r="I201" s="19">
        <v>18.329</v>
      </c>
      <c r="J201" s="19">
        <v>42.247</v>
      </c>
      <c r="K201" s="20">
        <v>4</v>
      </c>
      <c r="L201" s="20">
        <v>2</v>
      </c>
      <c r="M201" s="20">
        <v>-1</v>
      </c>
      <c r="N201" s="20">
        <v>1</v>
      </c>
      <c r="O201" s="20">
        <v>0</v>
      </c>
      <c r="P201" s="20">
        <v>-2.818</v>
      </c>
      <c r="Q201" s="20">
        <v>0</v>
      </c>
      <c r="R201" s="20">
        <v>0</v>
      </c>
    </row>
    <row r="202" ht="16.5" spans="1:18">
      <c r="A202" s="16">
        <v>399266</v>
      </c>
      <c r="B202" s="16" t="s">
        <v>296</v>
      </c>
      <c r="C202" s="16">
        <v>1678.039</v>
      </c>
      <c r="D202" s="16">
        <v>2276.606</v>
      </c>
      <c r="E202" s="16">
        <v>0</v>
      </c>
      <c r="F202" s="16">
        <v>0</v>
      </c>
      <c r="G202" s="16">
        <v>0</v>
      </c>
      <c r="H202" s="16">
        <v>1</v>
      </c>
      <c r="I202" s="19">
        <v>6.192</v>
      </c>
      <c r="J202" s="19">
        <v>30.856</v>
      </c>
      <c r="K202" s="20">
        <v>4</v>
      </c>
      <c r="L202" s="20">
        <v>1</v>
      </c>
      <c r="M202" s="20">
        <v>0</v>
      </c>
      <c r="N202" s="20">
        <v>1</v>
      </c>
      <c r="O202" s="20">
        <v>0</v>
      </c>
      <c r="P202" s="20">
        <v>-3.263</v>
      </c>
      <c r="Q202" s="20">
        <v>0</v>
      </c>
      <c r="R202" s="20">
        <v>0</v>
      </c>
    </row>
    <row r="203" ht="16.5" spans="1:18">
      <c r="A203" s="16">
        <v>399269</v>
      </c>
      <c r="B203" s="16" t="s">
        <v>297</v>
      </c>
      <c r="C203" s="16">
        <v>3197.216</v>
      </c>
      <c r="D203" s="16">
        <v>4315.961</v>
      </c>
      <c r="E203" s="16">
        <v>0</v>
      </c>
      <c r="F203" s="16">
        <v>0</v>
      </c>
      <c r="G203" s="16">
        <v>0</v>
      </c>
      <c r="H203" s="16">
        <v>1</v>
      </c>
      <c r="I203" s="19">
        <v>3.049</v>
      </c>
      <c r="J203" s="19">
        <v>28.18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-6.744</v>
      </c>
      <c r="Q203" s="20">
        <v>0</v>
      </c>
      <c r="R203" s="20">
        <v>0</v>
      </c>
    </row>
    <row r="204" ht="16.5" spans="1:18">
      <c r="A204" s="16">
        <v>399274</v>
      </c>
      <c r="B204" s="16" t="s">
        <v>298</v>
      </c>
      <c r="C204" s="16">
        <v>2849.982</v>
      </c>
      <c r="D204" s="16">
        <v>3621.89</v>
      </c>
      <c r="E204" s="16">
        <v>0</v>
      </c>
      <c r="F204" s="16">
        <v>0</v>
      </c>
      <c r="G204" s="16">
        <v>0</v>
      </c>
      <c r="H204" s="16">
        <v>1</v>
      </c>
      <c r="I204" s="19">
        <v>4.477</v>
      </c>
      <c r="J204" s="19">
        <v>24.835</v>
      </c>
      <c r="K204" s="20">
        <v>4</v>
      </c>
      <c r="L204" s="20">
        <v>2</v>
      </c>
      <c r="M204" s="20">
        <v>0</v>
      </c>
      <c r="N204" s="20">
        <v>1</v>
      </c>
      <c r="O204" s="20">
        <v>0</v>
      </c>
      <c r="P204" s="20">
        <v>-3.452</v>
      </c>
      <c r="Q204" s="20">
        <v>0</v>
      </c>
      <c r="R204" s="20">
        <v>0</v>
      </c>
    </row>
    <row r="205" ht="16.5" spans="1:18">
      <c r="A205" s="16">
        <v>399276</v>
      </c>
      <c r="B205" s="16" t="s">
        <v>299</v>
      </c>
      <c r="C205" s="16">
        <v>3596.414</v>
      </c>
      <c r="D205" s="16">
        <v>4834.118</v>
      </c>
      <c r="E205" s="16">
        <v>0</v>
      </c>
      <c r="F205" s="16">
        <v>0</v>
      </c>
      <c r="G205" s="16">
        <v>0</v>
      </c>
      <c r="H205" s="16">
        <v>1</v>
      </c>
      <c r="I205" s="19">
        <v>4.733</v>
      </c>
      <c r="J205" s="19">
        <v>29.125</v>
      </c>
      <c r="K205" s="20">
        <v>4</v>
      </c>
      <c r="L205" s="20">
        <v>1</v>
      </c>
      <c r="M205" s="20">
        <v>0</v>
      </c>
      <c r="N205" s="20">
        <v>1</v>
      </c>
      <c r="O205" s="20">
        <v>0</v>
      </c>
      <c r="P205" s="20">
        <v>-8.485</v>
      </c>
      <c r="Q205" s="20">
        <v>0</v>
      </c>
      <c r="R205" s="20">
        <v>0</v>
      </c>
    </row>
    <row r="206" ht="16.5" spans="1:18">
      <c r="A206" s="16">
        <v>399277</v>
      </c>
      <c r="B206" s="16" t="s">
        <v>300</v>
      </c>
      <c r="C206" s="16">
        <v>2005.59</v>
      </c>
      <c r="D206" s="16">
        <v>2510.673</v>
      </c>
      <c r="E206" s="16">
        <v>0</v>
      </c>
      <c r="F206" s="16">
        <v>0</v>
      </c>
      <c r="G206" s="16">
        <v>0</v>
      </c>
      <c r="H206" s="16">
        <v>1</v>
      </c>
      <c r="I206" s="19">
        <v>0.549</v>
      </c>
      <c r="J206" s="19">
        <v>20.556</v>
      </c>
      <c r="K206" s="20">
        <v>4</v>
      </c>
      <c r="L206" s="20">
        <v>2</v>
      </c>
      <c r="M206" s="20">
        <v>-1</v>
      </c>
      <c r="N206" s="20">
        <v>1</v>
      </c>
      <c r="O206" s="20">
        <v>0</v>
      </c>
      <c r="P206" s="20">
        <v>-6.733</v>
      </c>
      <c r="Q206" s="20">
        <v>0</v>
      </c>
      <c r="R206" s="20">
        <v>0</v>
      </c>
    </row>
    <row r="207" ht="16.5" spans="1:18">
      <c r="A207" s="16">
        <v>399278</v>
      </c>
      <c r="B207" s="16" t="s">
        <v>301</v>
      </c>
      <c r="C207" s="16">
        <v>1214.535</v>
      </c>
      <c r="D207" s="16">
        <v>1565.045</v>
      </c>
      <c r="E207" s="16">
        <v>0</v>
      </c>
      <c r="F207" s="16">
        <v>0</v>
      </c>
      <c r="G207" s="16">
        <v>0</v>
      </c>
      <c r="H207" s="16">
        <v>1</v>
      </c>
      <c r="I207" s="19">
        <v>3.559</v>
      </c>
      <c r="J207" s="19">
        <v>25.158</v>
      </c>
      <c r="K207" s="20">
        <v>4</v>
      </c>
      <c r="L207" s="20">
        <v>2</v>
      </c>
      <c r="M207" s="20">
        <v>0</v>
      </c>
      <c r="N207" s="20">
        <v>1</v>
      </c>
      <c r="O207" s="20">
        <v>0</v>
      </c>
      <c r="P207" s="20">
        <v>-4.469</v>
      </c>
      <c r="Q207" s="20">
        <v>0</v>
      </c>
      <c r="R207" s="20">
        <v>0</v>
      </c>
    </row>
    <row r="208" ht="16.5" spans="1:18">
      <c r="A208" s="16">
        <v>399279</v>
      </c>
      <c r="B208" s="16" t="s">
        <v>302</v>
      </c>
      <c r="C208" s="16">
        <v>2222.632</v>
      </c>
      <c r="D208" s="16">
        <v>2886.669</v>
      </c>
      <c r="E208" s="16">
        <v>0</v>
      </c>
      <c r="F208" s="16">
        <v>0</v>
      </c>
      <c r="G208" s="16">
        <v>0</v>
      </c>
      <c r="H208" s="16">
        <v>1</v>
      </c>
      <c r="I208" s="19">
        <v>5.616</v>
      </c>
      <c r="J208" s="19">
        <v>27.327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-7.92</v>
      </c>
      <c r="Q208" s="20">
        <v>0</v>
      </c>
      <c r="R208" s="20">
        <v>0</v>
      </c>
    </row>
    <row r="209" ht="16.5" spans="1:18">
      <c r="A209" s="16">
        <v>399281</v>
      </c>
      <c r="B209" s="16" t="s">
        <v>303</v>
      </c>
      <c r="C209" s="16">
        <v>2408.828</v>
      </c>
      <c r="D209" s="16">
        <v>3061.97</v>
      </c>
      <c r="E209" s="16">
        <v>0</v>
      </c>
      <c r="F209" s="16">
        <v>0</v>
      </c>
      <c r="G209" s="16">
        <v>0</v>
      </c>
      <c r="H209" s="16">
        <v>1</v>
      </c>
      <c r="I209" s="19">
        <v>5.75</v>
      </c>
      <c r="J209" s="19">
        <v>25.854</v>
      </c>
      <c r="K209" s="20">
        <v>1</v>
      </c>
      <c r="L209" s="20">
        <v>2</v>
      </c>
      <c r="M209" s="20">
        <v>1</v>
      </c>
      <c r="N209" s="20">
        <v>0</v>
      </c>
      <c r="O209" s="20">
        <v>0</v>
      </c>
      <c r="P209" s="20">
        <v>0.568</v>
      </c>
      <c r="Q209" s="20">
        <v>0</v>
      </c>
      <c r="R209" s="20">
        <v>0</v>
      </c>
    </row>
    <row r="210" ht="16.5" spans="1:18">
      <c r="A210" s="16">
        <v>399282</v>
      </c>
      <c r="B210" s="16" t="s">
        <v>304</v>
      </c>
      <c r="C210" s="16">
        <v>2693.433</v>
      </c>
      <c r="D210" s="16">
        <v>3610.088</v>
      </c>
      <c r="E210" s="16">
        <v>0</v>
      </c>
      <c r="F210" s="16">
        <v>0</v>
      </c>
      <c r="G210" s="16">
        <v>0</v>
      </c>
      <c r="H210" s="16">
        <v>1</v>
      </c>
      <c r="I210" s="19">
        <v>14.861</v>
      </c>
      <c r="J210" s="19">
        <v>36.479</v>
      </c>
      <c r="K210" s="20">
        <v>1</v>
      </c>
      <c r="L210" s="20">
        <v>2</v>
      </c>
      <c r="M210" s="20">
        <v>0</v>
      </c>
      <c r="N210" s="20">
        <v>1</v>
      </c>
      <c r="O210" s="20">
        <v>0</v>
      </c>
      <c r="P210" s="20">
        <v>-0.652</v>
      </c>
      <c r="Q210" s="20">
        <v>0</v>
      </c>
      <c r="R210" s="20">
        <v>0</v>
      </c>
    </row>
    <row r="211" ht="16.5" spans="1:18">
      <c r="A211" s="16">
        <v>399283</v>
      </c>
      <c r="B211" s="16" t="s">
        <v>305</v>
      </c>
      <c r="C211" s="16">
        <v>2308.76</v>
      </c>
      <c r="D211" s="16">
        <v>2880.797</v>
      </c>
      <c r="E211" s="16">
        <v>0</v>
      </c>
      <c r="F211" s="16">
        <v>0</v>
      </c>
      <c r="G211" s="16">
        <v>0</v>
      </c>
      <c r="H211" s="16">
        <v>1</v>
      </c>
      <c r="I211" s="19">
        <v>6.247</v>
      </c>
      <c r="J211" s="19">
        <v>24.864</v>
      </c>
      <c r="K211" s="20">
        <v>4</v>
      </c>
      <c r="L211" s="20">
        <v>2</v>
      </c>
      <c r="M211" s="20">
        <v>0</v>
      </c>
      <c r="N211" s="20">
        <v>1</v>
      </c>
      <c r="O211" s="20">
        <v>0</v>
      </c>
      <c r="P211" s="20">
        <v>-3.726</v>
      </c>
      <c r="Q211" s="20">
        <v>0</v>
      </c>
      <c r="R211" s="20">
        <v>0</v>
      </c>
    </row>
    <row r="212" ht="16.5" spans="1:18">
      <c r="A212" s="16">
        <v>399284</v>
      </c>
      <c r="B212" s="16" t="s">
        <v>306</v>
      </c>
      <c r="C212" s="16">
        <v>2268.2</v>
      </c>
      <c r="D212" s="16">
        <v>2908.822</v>
      </c>
      <c r="E212" s="16">
        <v>0</v>
      </c>
      <c r="F212" s="16">
        <v>0</v>
      </c>
      <c r="G212" s="16">
        <v>0</v>
      </c>
      <c r="H212" s="16">
        <v>1</v>
      </c>
      <c r="I212" s="19">
        <v>7.529</v>
      </c>
      <c r="J212" s="19">
        <v>27.895</v>
      </c>
      <c r="K212" s="20">
        <v>3</v>
      </c>
      <c r="L212" s="20">
        <v>0</v>
      </c>
      <c r="M212" s="20">
        <v>0</v>
      </c>
      <c r="N212" s="20">
        <v>0</v>
      </c>
      <c r="O212" s="20">
        <v>0</v>
      </c>
      <c r="P212" s="20">
        <v>-7.687</v>
      </c>
      <c r="Q212" s="20">
        <v>0</v>
      </c>
      <c r="R212" s="20">
        <v>0</v>
      </c>
    </row>
    <row r="213" ht="16.5" spans="1:18">
      <c r="A213" s="16">
        <v>399285</v>
      </c>
      <c r="B213" s="16" t="s">
        <v>307</v>
      </c>
      <c r="C213" s="16">
        <v>2961.603</v>
      </c>
      <c r="D213" s="16">
        <v>3794.479</v>
      </c>
      <c r="E213" s="16">
        <v>0</v>
      </c>
      <c r="F213" s="16">
        <v>0</v>
      </c>
      <c r="G213" s="16">
        <v>0</v>
      </c>
      <c r="H213" s="16">
        <v>1</v>
      </c>
      <c r="I213" s="19">
        <v>4.525</v>
      </c>
      <c r="J213" s="19">
        <v>25.482</v>
      </c>
      <c r="K213" s="20">
        <v>0</v>
      </c>
      <c r="L213" s="20">
        <v>2</v>
      </c>
      <c r="M213" s="20">
        <v>0</v>
      </c>
      <c r="N213" s="20">
        <v>1</v>
      </c>
      <c r="O213" s="20">
        <v>0</v>
      </c>
      <c r="P213" s="20">
        <v>11.033</v>
      </c>
      <c r="Q213" s="20">
        <v>0</v>
      </c>
      <c r="R213" s="20">
        <v>0</v>
      </c>
    </row>
    <row r="214" ht="16.5" spans="1:18">
      <c r="A214" s="16">
        <v>399286</v>
      </c>
      <c r="B214" s="16" t="s">
        <v>308</v>
      </c>
      <c r="C214" s="16">
        <v>2217.456</v>
      </c>
      <c r="D214" s="16">
        <v>2874.865</v>
      </c>
      <c r="E214" s="16">
        <v>0</v>
      </c>
      <c r="F214" s="16">
        <v>0</v>
      </c>
      <c r="G214" s="16">
        <v>0</v>
      </c>
      <c r="H214" s="16">
        <v>1</v>
      </c>
      <c r="I214" s="19">
        <v>15.31</v>
      </c>
      <c r="J214" s="19">
        <v>34.677</v>
      </c>
      <c r="K214" s="20">
        <v>2</v>
      </c>
      <c r="L214" s="20">
        <v>0</v>
      </c>
      <c r="M214" s="20">
        <v>0</v>
      </c>
      <c r="N214" s="20">
        <v>1</v>
      </c>
      <c r="O214" s="20">
        <v>0</v>
      </c>
      <c r="P214" s="20">
        <v>-7.975</v>
      </c>
      <c r="Q214" s="20">
        <v>0</v>
      </c>
      <c r="R214" s="20">
        <v>0</v>
      </c>
    </row>
    <row r="215" ht="16.5" spans="1:18">
      <c r="A215" s="16">
        <v>399289</v>
      </c>
      <c r="B215" s="16" t="s">
        <v>309</v>
      </c>
      <c r="C215" s="16">
        <v>114.717</v>
      </c>
      <c r="D215" s="16">
        <v>116.176</v>
      </c>
      <c r="E215" s="16">
        <v>0</v>
      </c>
      <c r="F215" s="16">
        <v>0</v>
      </c>
      <c r="G215" s="16">
        <v>0</v>
      </c>
      <c r="H215" s="16">
        <v>1</v>
      </c>
      <c r="I215" s="19">
        <v>0.461</v>
      </c>
      <c r="J215" s="19">
        <v>1.711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-8.172</v>
      </c>
      <c r="Q215" s="20">
        <v>0</v>
      </c>
      <c r="R215" s="20">
        <v>0</v>
      </c>
    </row>
    <row r="216" ht="16.5" spans="1:18">
      <c r="A216" s="16">
        <v>399291</v>
      </c>
      <c r="B216" s="16" t="s">
        <v>310</v>
      </c>
      <c r="C216" s="16">
        <v>2496.818</v>
      </c>
      <c r="D216" s="16">
        <v>3282.476</v>
      </c>
      <c r="E216" s="16">
        <v>0</v>
      </c>
      <c r="F216" s="16">
        <v>0</v>
      </c>
      <c r="G216" s="16">
        <v>0</v>
      </c>
      <c r="H216" s="16">
        <v>1</v>
      </c>
      <c r="I216" s="19">
        <v>11.982</v>
      </c>
      <c r="J216" s="19">
        <v>33.049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-3.944</v>
      </c>
      <c r="Q216" s="20">
        <v>0</v>
      </c>
      <c r="R216" s="20">
        <v>0</v>
      </c>
    </row>
    <row r="217" ht="16.5" spans="1:18">
      <c r="A217" s="16">
        <v>399292</v>
      </c>
      <c r="B217" s="16" t="s">
        <v>311</v>
      </c>
      <c r="C217" s="16">
        <v>712.691</v>
      </c>
      <c r="D217" s="16">
        <v>896.664</v>
      </c>
      <c r="E217" s="16">
        <v>0</v>
      </c>
      <c r="F217" s="16">
        <v>0</v>
      </c>
      <c r="G217" s="16">
        <v>0</v>
      </c>
      <c r="H217" s="16">
        <v>1</v>
      </c>
      <c r="I217" s="19">
        <v>16.684</v>
      </c>
      <c r="J217" s="19">
        <v>33.779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-8.499</v>
      </c>
      <c r="Q217" s="20">
        <v>0</v>
      </c>
      <c r="R217" s="20">
        <v>0</v>
      </c>
    </row>
    <row r="218" ht="16.5" spans="1:18">
      <c r="A218" s="16">
        <v>399293</v>
      </c>
      <c r="B218" s="16" t="s">
        <v>312</v>
      </c>
      <c r="C218" s="16">
        <v>2832.284</v>
      </c>
      <c r="D218" s="16">
        <v>3826.024</v>
      </c>
      <c r="E218" s="16">
        <v>0</v>
      </c>
      <c r="F218" s="16">
        <v>0</v>
      </c>
      <c r="G218" s="16">
        <v>0</v>
      </c>
      <c r="H218" s="16">
        <v>1</v>
      </c>
      <c r="I218" s="19">
        <v>7.154</v>
      </c>
      <c r="J218" s="19">
        <v>31.269</v>
      </c>
      <c r="K218" s="20">
        <v>1</v>
      </c>
      <c r="L218" s="20">
        <v>1</v>
      </c>
      <c r="M218" s="20">
        <v>0</v>
      </c>
      <c r="N218" s="20">
        <v>0</v>
      </c>
      <c r="O218" s="20">
        <v>0</v>
      </c>
      <c r="P218" s="20">
        <v>2.722</v>
      </c>
      <c r="Q218" s="20">
        <v>0</v>
      </c>
      <c r="R218" s="20">
        <v>0</v>
      </c>
    </row>
    <row r="219" ht="16.5" spans="1:18">
      <c r="A219" s="16">
        <v>399294</v>
      </c>
      <c r="B219" s="16" t="s">
        <v>313</v>
      </c>
      <c r="C219" s="16">
        <v>2109.756</v>
      </c>
      <c r="D219" s="16">
        <v>2655.312</v>
      </c>
      <c r="E219" s="16">
        <v>0</v>
      </c>
      <c r="F219" s="16">
        <v>0</v>
      </c>
      <c r="G219" s="16">
        <v>0</v>
      </c>
      <c r="H219" s="16">
        <v>1</v>
      </c>
      <c r="I219" s="19">
        <v>3.032</v>
      </c>
      <c r="J219" s="19">
        <v>22.955</v>
      </c>
      <c r="K219" s="20">
        <v>4</v>
      </c>
      <c r="L219" s="20">
        <v>2</v>
      </c>
      <c r="M219" s="20">
        <v>0</v>
      </c>
      <c r="N219" s="20">
        <v>1</v>
      </c>
      <c r="O219" s="20">
        <v>0</v>
      </c>
      <c r="P219" s="20">
        <v>-6.717</v>
      </c>
      <c r="Q219" s="20">
        <v>0</v>
      </c>
      <c r="R219" s="20">
        <v>0</v>
      </c>
    </row>
    <row r="220" ht="16.5" spans="1:18">
      <c r="A220" s="16">
        <v>399295</v>
      </c>
      <c r="B220" s="16" t="s">
        <v>314</v>
      </c>
      <c r="C220" s="16">
        <v>3361.529</v>
      </c>
      <c r="D220" s="16">
        <v>4423.636</v>
      </c>
      <c r="E220" s="16">
        <v>0</v>
      </c>
      <c r="F220" s="16">
        <v>0</v>
      </c>
      <c r="G220" s="16">
        <v>0</v>
      </c>
      <c r="H220" s="16">
        <v>1</v>
      </c>
      <c r="I220" s="19">
        <v>2.895</v>
      </c>
      <c r="J220" s="19">
        <v>26.21</v>
      </c>
      <c r="K220" s="20">
        <v>3</v>
      </c>
      <c r="L220" s="20">
        <v>1</v>
      </c>
      <c r="M220" s="20">
        <v>0</v>
      </c>
      <c r="N220" s="20">
        <v>0</v>
      </c>
      <c r="O220" s="20">
        <v>0</v>
      </c>
      <c r="P220" s="20">
        <v>-3.231</v>
      </c>
      <c r="Q220" s="20">
        <v>0</v>
      </c>
      <c r="R220" s="20">
        <v>0</v>
      </c>
    </row>
    <row r="221" ht="16.5" spans="1:18">
      <c r="A221" s="16">
        <v>399296</v>
      </c>
      <c r="B221" s="16" t="s">
        <v>315</v>
      </c>
      <c r="C221" s="16">
        <v>3464.071</v>
      </c>
      <c r="D221" s="16">
        <v>4549.414</v>
      </c>
      <c r="E221" s="16">
        <v>0</v>
      </c>
      <c r="F221" s="16">
        <v>0</v>
      </c>
      <c r="G221" s="16">
        <v>0</v>
      </c>
      <c r="H221" s="16">
        <v>1</v>
      </c>
      <c r="I221" s="19">
        <v>4.219</v>
      </c>
      <c r="J221" s="19">
        <v>27.07</v>
      </c>
      <c r="K221" s="20">
        <v>1</v>
      </c>
      <c r="L221" s="20">
        <v>2</v>
      </c>
      <c r="M221" s="20">
        <v>0</v>
      </c>
      <c r="N221" s="20">
        <v>0</v>
      </c>
      <c r="O221" s="20">
        <v>0</v>
      </c>
      <c r="P221" s="20">
        <v>-1.729</v>
      </c>
      <c r="Q221" s="20">
        <v>0</v>
      </c>
      <c r="R221" s="20">
        <v>0</v>
      </c>
    </row>
    <row r="222" ht="16.5" spans="1:18">
      <c r="A222" s="16">
        <v>399297</v>
      </c>
      <c r="B222" s="16" t="s">
        <v>316</v>
      </c>
      <c r="C222" s="16">
        <v>3427.496</v>
      </c>
      <c r="D222" s="16">
        <v>4232.653</v>
      </c>
      <c r="E222" s="16">
        <v>0</v>
      </c>
      <c r="F222" s="16">
        <v>0</v>
      </c>
      <c r="G222" s="16">
        <v>0</v>
      </c>
      <c r="H222" s="16">
        <v>1</v>
      </c>
      <c r="I222" s="19">
        <v>6.213</v>
      </c>
      <c r="J222" s="19">
        <v>24.054</v>
      </c>
      <c r="K222" s="20">
        <v>3</v>
      </c>
      <c r="L222" s="20">
        <v>2</v>
      </c>
      <c r="M222" s="20">
        <v>0</v>
      </c>
      <c r="N222" s="20">
        <v>0</v>
      </c>
      <c r="O222" s="20">
        <v>0</v>
      </c>
      <c r="P222" s="20">
        <v>-0.002</v>
      </c>
      <c r="Q222" s="20">
        <v>0</v>
      </c>
      <c r="R222" s="20">
        <v>0</v>
      </c>
    </row>
    <row r="223" ht="16.5" spans="1:18">
      <c r="A223" s="16">
        <v>399298</v>
      </c>
      <c r="B223" s="16" t="s">
        <v>317</v>
      </c>
      <c r="C223" s="16">
        <v>203.847</v>
      </c>
      <c r="D223" s="16">
        <v>205.617</v>
      </c>
      <c r="E223" s="16">
        <v>0</v>
      </c>
      <c r="F223" s="16">
        <v>0</v>
      </c>
      <c r="G223" s="16">
        <v>0</v>
      </c>
      <c r="H223" s="16">
        <v>1</v>
      </c>
      <c r="I223" s="19">
        <v>0.215</v>
      </c>
      <c r="J223" s="19">
        <v>1.073</v>
      </c>
      <c r="K223" s="20">
        <v>3</v>
      </c>
      <c r="L223" s="20">
        <v>1</v>
      </c>
      <c r="M223" s="20">
        <v>0</v>
      </c>
      <c r="N223" s="20">
        <v>0</v>
      </c>
      <c r="O223" s="20">
        <v>0</v>
      </c>
      <c r="P223" s="20">
        <v>-2.057</v>
      </c>
      <c r="Q223" s="20">
        <v>0</v>
      </c>
      <c r="R223" s="20">
        <v>0</v>
      </c>
    </row>
    <row r="224" ht="16.5" spans="1:18">
      <c r="A224" s="16">
        <v>399299</v>
      </c>
      <c r="B224" s="16" t="s">
        <v>318</v>
      </c>
      <c r="C224" s="16">
        <v>235.517</v>
      </c>
      <c r="D224" s="16">
        <v>237.208</v>
      </c>
      <c r="E224" s="16">
        <v>0</v>
      </c>
      <c r="F224" s="16">
        <v>0</v>
      </c>
      <c r="G224" s="16">
        <v>0</v>
      </c>
      <c r="H224" s="16">
        <v>1</v>
      </c>
      <c r="I224" s="19">
        <v>0.022</v>
      </c>
      <c r="J224" s="19">
        <v>0.735</v>
      </c>
      <c r="K224" s="20">
        <v>4</v>
      </c>
      <c r="L224" s="20">
        <v>2</v>
      </c>
      <c r="M224" s="20">
        <v>0</v>
      </c>
      <c r="N224" s="20">
        <v>1</v>
      </c>
      <c r="O224" s="20">
        <v>0</v>
      </c>
      <c r="P224" s="20">
        <v>-1.277</v>
      </c>
      <c r="Q224" s="20">
        <v>0</v>
      </c>
      <c r="R224" s="20">
        <v>0</v>
      </c>
    </row>
    <row r="225" ht="16.5" spans="1:18">
      <c r="A225" s="16">
        <v>399300</v>
      </c>
      <c r="B225" s="16" t="s">
        <v>181</v>
      </c>
      <c r="C225" s="16">
        <v>3214.647</v>
      </c>
      <c r="D225" s="16">
        <v>3848.703</v>
      </c>
      <c r="E225" s="16">
        <v>0</v>
      </c>
      <c r="F225" s="16">
        <v>0</v>
      </c>
      <c r="G225" s="16">
        <v>0</v>
      </c>
      <c r="H225" s="16">
        <v>1</v>
      </c>
      <c r="I225" s="19">
        <v>1.935</v>
      </c>
      <c r="J225" s="19">
        <v>18.091</v>
      </c>
      <c r="K225" s="20">
        <v>3</v>
      </c>
      <c r="L225" s="20">
        <v>1</v>
      </c>
      <c r="M225" s="20">
        <v>0</v>
      </c>
      <c r="N225" s="20">
        <v>0</v>
      </c>
      <c r="O225" s="20">
        <v>-1</v>
      </c>
      <c r="P225" s="20">
        <v>-1.265</v>
      </c>
      <c r="Q225" s="20">
        <v>0</v>
      </c>
      <c r="R225" s="20">
        <v>0</v>
      </c>
    </row>
    <row r="226" ht="16.5" spans="1:18">
      <c r="A226" s="16">
        <v>399301</v>
      </c>
      <c r="B226" s="16" t="s">
        <v>319</v>
      </c>
      <c r="C226" s="16">
        <v>207.526</v>
      </c>
      <c r="D226" s="16">
        <v>209.328</v>
      </c>
      <c r="E226" s="16">
        <v>0</v>
      </c>
      <c r="F226" s="16">
        <v>0</v>
      </c>
      <c r="G226" s="16">
        <v>0</v>
      </c>
      <c r="H226" s="16">
        <v>1</v>
      </c>
      <c r="I226" s="19">
        <v>0.214</v>
      </c>
      <c r="J226" s="19">
        <v>1.073</v>
      </c>
      <c r="K226" s="20">
        <v>1</v>
      </c>
      <c r="L226" s="20">
        <v>2</v>
      </c>
      <c r="M226" s="20">
        <v>0</v>
      </c>
      <c r="N226" s="20">
        <v>0</v>
      </c>
      <c r="O226" s="20">
        <v>0</v>
      </c>
      <c r="P226" s="20">
        <v>1.025</v>
      </c>
      <c r="Q226" s="20">
        <v>0</v>
      </c>
      <c r="R226" s="20">
        <v>1</v>
      </c>
    </row>
    <row r="227" ht="16.5" spans="1:18">
      <c r="A227" s="16">
        <v>399303</v>
      </c>
      <c r="B227" s="16" t="s">
        <v>320</v>
      </c>
      <c r="C227" s="16">
        <v>5496.205</v>
      </c>
      <c r="D227" s="16">
        <v>6936.128</v>
      </c>
      <c r="E227" s="16">
        <v>0</v>
      </c>
      <c r="F227" s="16">
        <v>0</v>
      </c>
      <c r="G227" s="16">
        <v>0</v>
      </c>
      <c r="H227" s="16">
        <v>1</v>
      </c>
      <c r="I227" s="19">
        <v>7.539</v>
      </c>
      <c r="J227" s="19">
        <v>26.734</v>
      </c>
      <c r="K227" s="20">
        <v>3</v>
      </c>
      <c r="L227" s="20">
        <v>2</v>
      </c>
      <c r="M227" s="20">
        <v>0</v>
      </c>
      <c r="N227" s="20">
        <v>1</v>
      </c>
      <c r="O227" s="20">
        <v>0</v>
      </c>
      <c r="P227" s="20">
        <v>-1.346</v>
      </c>
      <c r="Q227" s="20">
        <v>0</v>
      </c>
      <c r="R227" s="20">
        <v>0</v>
      </c>
    </row>
    <row r="228" ht="16.5" spans="1:18">
      <c r="A228" s="16">
        <v>399306</v>
      </c>
      <c r="B228" s="16" t="s">
        <v>321</v>
      </c>
      <c r="C228" s="16">
        <v>1146.244</v>
      </c>
      <c r="D228" s="16">
        <v>1376.385</v>
      </c>
      <c r="E228" s="16">
        <v>0</v>
      </c>
      <c r="F228" s="16">
        <v>0</v>
      </c>
      <c r="G228" s="16">
        <v>0</v>
      </c>
      <c r="H228" s="16">
        <v>1</v>
      </c>
      <c r="I228" s="19">
        <v>4.814</v>
      </c>
      <c r="J228" s="19">
        <v>20.73</v>
      </c>
      <c r="K228" s="20">
        <v>4</v>
      </c>
      <c r="L228" s="20">
        <v>2</v>
      </c>
      <c r="M228" s="20">
        <v>0</v>
      </c>
      <c r="N228" s="20">
        <v>1</v>
      </c>
      <c r="O228" s="20">
        <v>0</v>
      </c>
      <c r="P228" s="20">
        <v>-4.989</v>
      </c>
      <c r="Q228" s="20">
        <v>0</v>
      </c>
      <c r="R228" s="20">
        <v>0</v>
      </c>
    </row>
    <row r="229" ht="16.5" spans="1:18">
      <c r="A229" s="16">
        <v>399310</v>
      </c>
      <c r="B229" s="16" t="s">
        <v>322</v>
      </c>
      <c r="C229" s="16">
        <v>5312.742</v>
      </c>
      <c r="D229" s="16">
        <v>6362.755</v>
      </c>
      <c r="E229" s="16">
        <v>0</v>
      </c>
      <c r="F229" s="16">
        <v>0</v>
      </c>
      <c r="G229" s="16">
        <v>0</v>
      </c>
      <c r="H229" s="16">
        <v>1</v>
      </c>
      <c r="I229" s="19">
        <v>2.202</v>
      </c>
      <c r="J229" s="19">
        <v>18.341</v>
      </c>
      <c r="K229" s="20">
        <v>4</v>
      </c>
      <c r="L229" s="20">
        <v>0</v>
      </c>
      <c r="M229" s="20">
        <v>0</v>
      </c>
      <c r="N229" s="20">
        <v>1</v>
      </c>
      <c r="O229" s="20">
        <v>0</v>
      </c>
      <c r="P229" s="20">
        <v>-2.036</v>
      </c>
      <c r="Q229" s="20">
        <v>0</v>
      </c>
      <c r="R229" s="20">
        <v>0</v>
      </c>
    </row>
    <row r="230" ht="16.5" spans="1:18">
      <c r="A230" s="16">
        <v>399311</v>
      </c>
      <c r="B230" s="16" t="s">
        <v>323</v>
      </c>
      <c r="C230" s="16">
        <v>3288.274</v>
      </c>
      <c r="D230" s="16">
        <v>3969.204</v>
      </c>
      <c r="E230" s="16">
        <v>0</v>
      </c>
      <c r="F230" s="16">
        <v>0</v>
      </c>
      <c r="G230" s="16">
        <v>0</v>
      </c>
      <c r="H230" s="16">
        <v>1</v>
      </c>
      <c r="I230" s="19">
        <v>3.126</v>
      </c>
      <c r="J230" s="19">
        <v>19.745</v>
      </c>
      <c r="K230" s="20">
        <v>3</v>
      </c>
      <c r="L230" s="20">
        <v>2</v>
      </c>
      <c r="M230" s="20">
        <v>0</v>
      </c>
      <c r="N230" s="20">
        <v>1</v>
      </c>
      <c r="O230" s="20">
        <v>0</v>
      </c>
      <c r="P230" s="20">
        <v>8.733</v>
      </c>
      <c r="Q230" s="20">
        <v>0</v>
      </c>
      <c r="R230" s="20">
        <v>0</v>
      </c>
    </row>
    <row r="231" ht="16.5" spans="1:18">
      <c r="A231" s="16">
        <v>399312</v>
      </c>
      <c r="B231" s="16" t="s">
        <v>324</v>
      </c>
      <c r="C231" s="16">
        <v>3625.307</v>
      </c>
      <c r="D231" s="16">
        <v>4370.333</v>
      </c>
      <c r="E231" s="16">
        <v>0</v>
      </c>
      <c r="F231" s="16">
        <v>0</v>
      </c>
      <c r="G231" s="16">
        <v>0</v>
      </c>
      <c r="H231" s="16">
        <v>1</v>
      </c>
      <c r="I231" s="19">
        <v>2.466</v>
      </c>
      <c r="J231" s="19">
        <v>19.093</v>
      </c>
      <c r="K231" s="20">
        <v>2</v>
      </c>
      <c r="L231" s="20">
        <v>2</v>
      </c>
      <c r="M231" s="20">
        <v>0</v>
      </c>
      <c r="N231" s="20">
        <v>1</v>
      </c>
      <c r="O231" s="20">
        <v>0</v>
      </c>
      <c r="P231" s="20">
        <v>-8.217</v>
      </c>
      <c r="Q231" s="20">
        <v>0</v>
      </c>
      <c r="R231" s="20">
        <v>0</v>
      </c>
    </row>
    <row r="232" ht="16.5" spans="1:18">
      <c r="A232" s="16">
        <v>399313</v>
      </c>
      <c r="B232" s="16" t="s">
        <v>325</v>
      </c>
      <c r="C232" s="16">
        <v>3902.692</v>
      </c>
      <c r="D232" s="16">
        <v>4646.98</v>
      </c>
      <c r="E232" s="16">
        <v>0</v>
      </c>
      <c r="F232" s="16">
        <v>0</v>
      </c>
      <c r="G232" s="16">
        <v>0</v>
      </c>
      <c r="H232" s="16">
        <v>1</v>
      </c>
      <c r="I232" s="19">
        <v>1.641</v>
      </c>
      <c r="J232" s="19">
        <v>17.395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-7.397</v>
      </c>
      <c r="Q232" s="20">
        <v>0</v>
      </c>
      <c r="R232" s="20">
        <v>0</v>
      </c>
    </row>
    <row r="233" ht="16.5" spans="1:18">
      <c r="A233" s="16">
        <v>399314</v>
      </c>
      <c r="B233" s="16" t="s">
        <v>326</v>
      </c>
      <c r="C233" s="16">
        <v>3564.223</v>
      </c>
      <c r="D233" s="16">
        <v>4251.316</v>
      </c>
      <c r="E233" s="16">
        <v>0</v>
      </c>
      <c r="F233" s="16">
        <v>0</v>
      </c>
      <c r="G233" s="16">
        <v>0</v>
      </c>
      <c r="H233" s="16">
        <v>1</v>
      </c>
      <c r="I233" s="19">
        <v>2.241</v>
      </c>
      <c r="J233" s="19">
        <v>18.041</v>
      </c>
      <c r="K233" s="20">
        <v>4</v>
      </c>
      <c r="L233" s="20">
        <v>0</v>
      </c>
      <c r="M233" s="20">
        <v>0</v>
      </c>
      <c r="N233" s="20">
        <v>0</v>
      </c>
      <c r="O233" s="20">
        <v>0</v>
      </c>
      <c r="P233" s="20">
        <v>-6.873</v>
      </c>
      <c r="Q233" s="20">
        <v>0</v>
      </c>
      <c r="R233" s="20">
        <v>0</v>
      </c>
    </row>
    <row r="234" ht="16.5" spans="1:18">
      <c r="A234" s="16">
        <v>399315</v>
      </c>
      <c r="B234" s="16" t="s">
        <v>327</v>
      </c>
      <c r="C234" s="16">
        <v>2978.62</v>
      </c>
      <c r="D234" s="16">
        <v>3672.772</v>
      </c>
      <c r="E234" s="16">
        <v>0</v>
      </c>
      <c r="F234" s="16">
        <v>0</v>
      </c>
      <c r="G234" s="16">
        <v>0</v>
      </c>
      <c r="H234" s="16">
        <v>1</v>
      </c>
      <c r="I234" s="19">
        <v>3.4</v>
      </c>
      <c r="J234" s="19">
        <v>21.657</v>
      </c>
      <c r="K234" s="20">
        <v>4</v>
      </c>
      <c r="L234" s="20">
        <v>0</v>
      </c>
      <c r="M234" s="20">
        <v>0</v>
      </c>
      <c r="N234" s="20">
        <v>1</v>
      </c>
      <c r="O234" s="20">
        <v>0</v>
      </c>
      <c r="P234" s="20">
        <v>-19.643</v>
      </c>
      <c r="Q234" s="20">
        <v>0</v>
      </c>
      <c r="R234" s="20">
        <v>0</v>
      </c>
    </row>
    <row r="235" ht="16.5" spans="1:18">
      <c r="A235" s="16">
        <v>399316</v>
      </c>
      <c r="B235" s="16" t="s">
        <v>328</v>
      </c>
      <c r="C235" s="16">
        <v>3621.884</v>
      </c>
      <c r="D235" s="16">
        <v>4517.622</v>
      </c>
      <c r="E235" s="16">
        <v>0</v>
      </c>
      <c r="F235" s="16">
        <v>0</v>
      </c>
      <c r="G235" s="16">
        <v>0</v>
      </c>
      <c r="H235" s="16">
        <v>1</v>
      </c>
      <c r="I235" s="19">
        <v>4.776</v>
      </c>
      <c r="J235" s="19">
        <v>23.657</v>
      </c>
      <c r="K235" s="20">
        <v>1</v>
      </c>
      <c r="L235" s="20">
        <v>2</v>
      </c>
      <c r="M235" s="20">
        <v>0</v>
      </c>
      <c r="N235" s="20">
        <v>0</v>
      </c>
      <c r="O235" s="20">
        <v>0</v>
      </c>
      <c r="P235" s="20">
        <v>0.397</v>
      </c>
      <c r="Q235" s="20">
        <v>0</v>
      </c>
      <c r="R235" s="20">
        <v>1</v>
      </c>
    </row>
    <row r="236" ht="16.5" spans="1:18">
      <c r="A236" s="16">
        <v>399317</v>
      </c>
      <c r="B236" s="16" t="s">
        <v>329</v>
      </c>
      <c r="C236" s="16">
        <v>4183.942</v>
      </c>
      <c r="D236" s="16">
        <v>5051.168</v>
      </c>
      <c r="E236" s="16">
        <v>0</v>
      </c>
      <c r="F236" s="16">
        <v>0</v>
      </c>
      <c r="G236" s="16">
        <v>0</v>
      </c>
      <c r="H236" s="16">
        <v>1</v>
      </c>
      <c r="I236" s="19">
        <v>6.057</v>
      </c>
      <c r="J236" s="19">
        <v>22.186</v>
      </c>
      <c r="K236" s="20">
        <v>4</v>
      </c>
      <c r="L236" s="20">
        <v>2</v>
      </c>
      <c r="M236" s="20">
        <v>0</v>
      </c>
      <c r="N236" s="20">
        <v>1</v>
      </c>
      <c r="O236" s="20">
        <v>0</v>
      </c>
      <c r="P236" s="20">
        <v>-8.564</v>
      </c>
      <c r="Q236" s="20">
        <v>0</v>
      </c>
      <c r="R236" s="20">
        <v>0</v>
      </c>
    </row>
    <row r="237" ht="16.5" spans="1:18">
      <c r="A237" s="16">
        <v>399318</v>
      </c>
      <c r="B237" s="16" t="s">
        <v>330</v>
      </c>
      <c r="C237" s="16">
        <v>4242.451</v>
      </c>
      <c r="D237" s="16">
        <v>4848.143</v>
      </c>
      <c r="E237" s="16">
        <v>0</v>
      </c>
      <c r="F237" s="16">
        <v>0</v>
      </c>
      <c r="G237" s="16">
        <v>0</v>
      </c>
      <c r="H237" s="16">
        <v>1</v>
      </c>
      <c r="I237" s="19">
        <v>7.198</v>
      </c>
      <c r="J237" s="19">
        <v>18.792</v>
      </c>
      <c r="K237" s="20">
        <v>3</v>
      </c>
      <c r="L237" s="20">
        <v>2</v>
      </c>
      <c r="M237" s="20">
        <v>0</v>
      </c>
      <c r="N237" s="20">
        <v>1</v>
      </c>
      <c r="O237" s="20">
        <v>0</v>
      </c>
      <c r="P237" s="20">
        <v>-1.405</v>
      </c>
      <c r="Q237" s="20">
        <v>0</v>
      </c>
      <c r="R237" s="20">
        <v>0</v>
      </c>
    </row>
    <row r="238" ht="16.5" spans="1:18">
      <c r="A238" s="16">
        <v>399326</v>
      </c>
      <c r="B238" s="16" t="s">
        <v>331</v>
      </c>
      <c r="C238" s="16">
        <v>2867.539</v>
      </c>
      <c r="D238" s="16">
        <v>3727.208</v>
      </c>
      <c r="E238" s="16">
        <v>0</v>
      </c>
      <c r="F238" s="16">
        <v>0</v>
      </c>
      <c r="G238" s="16">
        <v>0</v>
      </c>
      <c r="H238" s="16">
        <v>1</v>
      </c>
      <c r="I238" s="19">
        <v>8.237</v>
      </c>
      <c r="J238" s="19">
        <v>29.402</v>
      </c>
      <c r="K238" s="20">
        <v>1</v>
      </c>
      <c r="L238" s="20">
        <v>2</v>
      </c>
      <c r="M238" s="20">
        <v>0</v>
      </c>
      <c r="N238" s="20">
        <v>1</v>
      </c>
      <c r="O238" s="20">
        <v>0</v>
      </c>
      <c r="P238" s="20">
        <v>-2.058</v>
      </c>
      <c r="Q238" s="20">
        <v>0</v>
      </c>
      <c r="R238" s="20">
        <v>0</v>
      </c>
    </row>
    <row r="239" ht="16.5" spans="1:18">
      <c r="A239" s="16">
        <v>399330</v>
      </c>
      <c r="B239" s="16" t="s">
        <v>332</v>
      </c>
      <c r="C239" s="16">
        <v>3676.165</v>
      </c>
      <c r="D239" s="16">
        <v>4589.966</v>
      </c>
      <c r="E239" s="16">
        <v>0</v>
      </c>
      <c r="F239" s="16">
        <v>0</v>
      </c>
      <c r="G239" s="16">
        <v>0</v>
      </c>
      <c r="H239" s="16">
        <v>1</v>
      </c>
      <c r="I239" s="19">
        <v>2.708</v>
      </c>
      <c r="J239" s="19">
        <v>22.077</v>
      </c>
      <c r="K239" s="20">
        <v>1</v>
      </c>
      <c r="L239" s="20">
        <v>2</v>
      </c>
      <c r="M239" s="20">
        <v>0</v>
      </c>
      <c r="N239" s="20">
        <v>1</v>
      </c>
      <c r="O239" s="20">
        <v>0</v>
      </c>
      <c r="P239" s="20">
        <v>0.481</v>
      </c>
      <c r="Q239" s="20">
        <v>0</v>
      </c>
      <c r="R239" s="20">
        <v>0</v>
      </c>
    </row>
    <row r="240" ht="16.5" spans="1:18">
      <c r="A240" s="16">
        <v>399333</v>
      </c>
      <c r="B240" s="16" t="s">
        <v>333</v>
      </c>
      <c r="C240" s="16">
        <v>6179.387</v>
      </c>
      <c r="D240" s="16">
        <v>7455.316</v>
      </c>
      <c r="E240" s="16">
        <v>0</v>
      </c>
      <c r="F240" s="16">
        <v>0</v>
      </c>
      <c r="G240" s="16">
        <v>0</v>
      </c>
      <c r="H240" s="16">
        <v>1</v>
      </c>
      <c r="I240" s="19">
        <v>5.068</v>
      </c>
      <c r="J240" s="19">
        <v>21.315</v>
      </c>
      <c r="K240" s="20">
        <v>4</v>
      </c>
      <c r="L240" s="20">
        <v>1</v>
      </c>
      <c r="M240" s="20">
        <v>0</v>
      </c>
      <c r="N240" s="20">
        <v>1</v>
      </c>
      <c r="O240" s="20">
        <v>0</v>
      </c>
      <c r="P240" s="20">
        <v>-1.559</v>
      </c>
      <c r="Q240" s="20">
        <v>0</v>
      </c>
      <c r="R240" s="20">
        <v>0</v>
      </c>
    </row>
    <row r="241" ht="16.5" spans="1:18">
      <c r="A241" s="16">
        <v>399335</v>
      </c>
      <c r="B241" s="16" t="s">
        <v>334</v>
      </c>
      <c r="C241" s="16">
        <v>3055.866</v>
      </c>
      <c r="D241" s="16">
        <v>3797.402</v>
      </c>
      <c r="E241" s="16">
        <v>0</v>
      </c>
      <c r="F241" s="16">
        <v>0</v>
      </c>
      <c r="G241" s="16">
        <v>0</v>
      </c>
      <c r="H241" s="16">
        <v>1</v>
      </c>
      <c r="I241" s="19">
        <v>1.848</v>
      </c>
      <c r="J241" s="19">
        <v>21.015</v>
      </c>
      <c r="K241" s="20">
        <v>1</v>
      </c>
      <c r="L241" s="20">
        <v>2</v>
      </c>
      <c r="M241" s="20">
        <v>0</v>
      </c>
      <c r="N241" s="20">
        <v>1</v>
      </c>
      <c r="O241" s="20">
        <v>0</v>
      </c>
      <c r="P241" s="20">
        <v>4.093</v>
      </c>
      <c r="Q241" s="20">
        <v>0</v>
      </c>
      <c r="R241" s="20">
        <v>0</v>
      </c>
    </row>
    <row r="242" ht="16.5" spans="1:18">
      <c r="A242" s="16">
        <v>399337</v>
      </c>
      <c r="B242" s="16" t="s">
        <v>335</v>
      </c>
      <c r="C242" s="16">
        <v>3468.229</v>
      </c>
      <c r="D242" s="16">
        <v>4360.094</v>
      </c>
      <c r="E242" s="16">
        <v>0</v>
      </c>
      <c r="F242" s="16">
        <v>0</v>
      </c>
      <c r="G242" s="16">
        <v>0</v>
      </c>
      <c r="H242" s="16">
        <v>1</v>
      </c>
      <c r="I242" s="19">
        <v>5.743</v>
      </c>
      <c r="J242" s="19">
        <v>25.024</v>
      </c>
      <c r="K242" s="20">
        <v>4</v>
      </c>
      <c r="L242" s="20">
        <v>1</v>
      </c>
      <c r="M242" s="20">
        <v>0</v>
      </c>
      <c r="N242" s="20">
        <v>1</v>
      </c>
      <c r="O242" s="20">
        <v>0</v>
      </c>
      <c r="P242" s="20">
        <v>-4.274</v>
      </c>
      <c r="Q242" s="20">
        <v>0</v>
      </c>
      <c r="R242" s="20">
        <v>0</v>
      </c>
    </row>
    <row r="243" ht="16.5" spans="1:18">
      <c r="A243" s="16">
        <v>399339</v>
      </c>
      <c r="B243" s="16" t="s">
        <v>336</v>
      </c>
      <c r="C243" s="16">
        <v>5154.962</v>
      </c>
      <c r="D243" s="16">
        <v>6482.275</v>
      </c>
      <c r="E243" s="16">
        <v>0</v>
      </c>
      <c r="F243" s="16">
        <v>0</v>
      </c>
      <c r="G243" s="16">
        <v>0</v>
      </c>
      <c r="H243" s="16">
        <v>1</v>
      </c>
      <c r="I243" s="19">
        <v>6.522</v>
      </c>
      <c r="J243" s="19">
        <v>25.662</v>
      </c>
      <c r="K243" s="20">
        <v>3</v>
      </c>
      <c r="L243" s="20">
        <v>1</v>
      </c>
      <c r="M243" s="20">
        <v>0</v>
      </c>
      <c r="N243" s="20">
        <v>1</v>
      </c>
      <c r="O243" s="20">
        <v>0</v>
      </c>
      <c r="P243" s="20">
        <v>-5.737</v>
      </c>
      <c r="Q243" s="20">
        <v>0</v>
      </c>
      <c r="R243" s="20">
        <v>0</v>
      </c>
    </row>
    <row r="244" ht="16.5" spans="1:18">
      <c r="A244" s="16">
        <v>399344</v>
      </c>
      <c r="B244" s="16" t="s">
        <v>337</v>
      </c>
      <c r="C244" s="16">
        <v>4417.33</v>
      </c>
      <c r="D244" s="16">
        <v>5499.038</v>
      </c>
      <c r="E244" s="16">
        <v>0</v>
      </c>
      <c r="F244" s="16">
        <v>0</v>
      </c>
      <c r="G244" s="16">
        <v>0</v>
      </c>
      <c r="H244" s="16">
        <v>1</v>
      </c>
      <c r="I244" s="19">
        <v>4.321</v>
      </c>
      <c r="J244" s="19">
        <v>23.142</v>
      </c>
      <c r="K244" s="20">
        <v>1</v>
      </c>
      <c r="L244" s="20">
        <v>2</v>
      </c>
      <c r="M244" s="20">
        <v>0</v>
      </c>
      <c r="N244" s="20">
        <v>1</v>
      </c>
      <c r="O244" s="20">
        <v>0</v>
      </c>
      <c r="P244" s="20">
        <v>-1.525</v>
      </c>
      <c r="Q244" s="20">
        <v>0</v>
      </c>
      <c r="R244" s="20">
        <v>0</v>
      </c>
    </row>
    <row r="245" ht="16.5" spans="1:18">
      <c r="A245" s="16">
        <v>399346</v>
      </c>
      <c r="B245" s="16" t="s">
        <v>338</v>
      </c>
      <c r="C245" s="16">
        <v>2296.895</v>
      </c>
      <c r="D245" s="16">
        <v>2958.604</v>
      </c>
      <c r="E245" s="16">
        <v>0</v>
      </c>
      <c r="F245" s="16">
        <v>0</v>
      </c>
      <c r="G245" s="16">
        <v>0</v>
      </c>
      <c r="H245" s="16">
        <v>1</v>
      </c>
      <c r="I245" s="19">
        <v>4.005</v>
      </c>
      <c r="J245" s="19">
        <v>25.475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6">
        <v>399348</v>
      </c>
      <c r="B246" s="16" t="s">
        <v>339</v>
      </c>
      <c r="C246" s="16">
        <v>4945.474</v>
      </c>
      <c r="D246" s="16">
        <v>5987.406</v>
      </c>
      <c r="E246" s="16">
        <v>0</v>
      </c>
      <c r="F246" s="16">
        <v>0</v>
      </c>
      <c r="G246" s="16">
        <v>0</v>
      </c>
      <c r="H246" s="16">
        <v>1</v>
      </c>
      <c r="I246" s="19">
        <v>0.924</v>
      </c>
      <c r="J246" s="19">
        <v>18.166</v>
      </c>
      <c r="K246" s="20">
        <v>4</v>
      </c>
      <c r="L246" s="20">
        <v>0</v>
      </c>
      <c r="M246" s="20">
        <v>0</v>
      </c>
      <c r="N246" s="20">
        <v>1</v>
      </c>
      <c r="O246" s="20">
        <v>0</v>
      </c>
      <c r="P246" s="20">
        <v>-16.286</v>
      </c>
      <c r="Q246" s="20">
        <v>0</v>
      </c>
      <c r="R246" s="20">
        <v>0</v>
      </c>
    </row>
    <row r="247" ht="16.5" spans="1:18">
      <c r="A247" s="16">
        <v>399351</v>
      </c>
      <c r="B247" s="16" t="s">
        <v>340</v>
      </c>
      <c r="C247" s="16">
        <v>6907.771</v>
      </c>
      <c r="D247" s="16">
        <v>8422.567</v>
      </c>
      <c r="E247" s="16">
        <v>0</v>
      </c>
      <c r="F247" s="16">
        <v>0</v>
      </c>
      <c r="G247" s="16">
        <v>0</v>
      </c>
      <c r="H247" s="16">
        <v>1</v>
      </c>
      <c r="I247" s="19">
        <v>6.408</v>
      </c>
      <c r="J247" s="19">
        <v>23.241</v>
      </c>
      <c r="K247" s="20">
        <v>3</v>
      </c>
      <c r="L247" s="20">
        <v>1</v>
      </c>
      <c r="M247" s="20">
        <v>0</v>
      </c>
      <c r="N247" s="20">
        <v>1</v>
      </c>
      <c r="O247" s="20">
        <v>0</v>
      </c>
      <c r="P247" s="20">
        <v>-3.819</v>
      </c>
      <c r="Q247" s="20">
        <v>0</v>
      </c>
      <c r="R247" s="20">
        <v>0</v>
      </c>
    </row>
    <row r="248" ht="16.5" spans="1:18">
      <c r="A248" s="16">
        <v>399352</v>
      </c>
      <c r="B248" s="16" t="s">
        <v>341</v>
      </c>
      <c r="C248" s="16">
        <v>6597.896</v>
      </c>
      <c r="D248" s="16">
        <v>7943.965</v>
      </c>
      <c r="E248" s="16">
        <v>0</v>
      </c>
      <c r="F248" s="16">
        <v>0</v>
      </c>
      <c r="G248" s="16">
        <v>0</v>
      </c>
      <c r="H248" s="16">
        <v>1</v>
      </c>
      <c r="I248" s="19">
        <v>10.777</v>
      </c>
      <c r="J248" s="19">
        <v>25.895</v>
      </c>
      <c r="K248" s="20">
        <v>4</v>
      </c>
      <c r="L248" s="20">
        <v>2</v>
      </c>
      <c r="M248" s="20">
        <v>0</v>
      </c>
      <c r="N248" s="20">
        <v>1</v>
      </c>
      <c r="O248" s="20">
        <v>0</v>
      </c>
      <c r="P248" s="20">
        <v>-4.823</v>
      </c>
      <c r="Q248" s="20">
        <v>0</v>
      </c>
      <c r="R248" s="20">
        <v>0</v>
      </c>
    </row>
    <row r="249" ht="16.5" spans="1:18">
      <c r="A249" s="16">
        <v>399355</v>
      </c>
      <c r="B249" s="16" t="s">
        <v>342</v>
      </c>
      <c r="C249" s="16">
        <v>2450.504</v>
      </c>
      <c r="D249" s="16">
        <v>2910.37</v>
      </c>
      <c r="E249" s="16">
        <v>0</v>
      </c>
      <c r="F249" s="16">
        <v>0</v>
      </c>
      <c r="G249" s="16">
        <v>0</v>
      </c>
      <c r="H249" s="16">
        <v>1</v>
      </c>
      <c r="I249" s="19">
        <v>6.839</v>
      </c>
      <c r="J249" s="19">
        <v>21.559</v>
      </c>
      <c r="K249" s="20">
        <v>4</v>
      </c>
      <c r="L249" s="20">
        <v>2</v>
      </c>
      <c r="M249" s="20">
        <v>0</v>
      </c>
      <c r="N249" s="20">
        <v>1</v>
      </c>
      <c r="O249" s="20">
        <v>0</v>
      </c>
      <c r="P249" s="20">
        <v>-4.192</v>
      </c>
      <c r="Q249" s="20">
        <v>0</v>
      </c>
      <c r="R249" s="20">
        <v>0</v>
      </c>
    </row>
    <row r="250" ht="16.5" spans="1:18">
      <c r="A250" s="16">
        <v>399356</v>
      </c>
      <c r="B250" s="16" t="s">
        <v>343</v>
      </c>
      <c r="C250" s="16">
        <v>7472.969</v>
      </c>
      <c r="D250" s="16">
        <v>8950.842</v>
      </c>
      <c r="E250" s="16">
        <v>0</v>
      </c>
      <c r="F250" s="16">
        <v>0</v>
      </c>
      <c r="G250" s="16">
        <v>0</v>
      </c>
      <c r="H250" s="16">
        <v>1</v>
      </c>
      <c r="I250" s="19">
        <v>5.264</v>
      </c>
      <c r="J250" s="19">
        <v>20.906</v>
      </c>
      <c r="K250" s="20">
        <v>4</v>
      </c>
      <c r="L250" s="20">
        <v>1</v>
      </c>
      <c r="M250" s="20">
        <v>0</v>
      </c>
      <c r="N250" s="20">
        <v>1</v>
      </c>
      <c r="O250" s="20">
        <v>0</v>
      </c>
      <c r="P250" s="20">
        <v>-4.685</v>
      </c>
      <c r="Q250" s="20">
        <v>0</v>
      </c>
      <c r="R250" s="20">
        <v>0</v>
      </c>
    </row>
    <row r="251" ht="16.5" spans="1:18">
      <c r="A251" s="16">
        <v>399358</v>
      </c>
      <c r="B251" s="16" t="s">
        <v>344</v>
      </c>
      <c r="C251" s="16">
        <v>3697.628</v>
      </c>
      <c r="D251" s="16">
        <v>4437.679</v>
      </c>
      <c r="E251" s="16">
        <v>0</v>
      </c>
      <c r="F251" s="16">
        <v>0</v>
      </c>
      <c r="G251" s="16">
        <v>0</v>
      </c>
      <c r="H251" s="16">
        <v>1</v>
      </c>
      <c r="I251" s="19">
        <v>4.202</v>
      </c>
      <c r="J251" s="19">
        <v>20.178</v>
      </c>
      <c r="K251" s="20">
        <v>2</v>
      </c>
      <c r="L251" s="20">
        <v>1</v>
      </c>
      <c r="M251" s="20">
        <v>0</v>
      </c>
      <c r="N251" s="20">
        <v>1</v>
      </c>
      <c r="O251" s="20">
        <v>0</v>
      </c>
      <c r="P251" s="20">
        <v>-0.58</v>
      </c>
      <c r="Q251" s="20">
        <v>1</v>
      </c>
      <c r="R251" s="20">
        <v>0</v>
      </c>
    </row>
    <row r="252" ht="16.5" spans="1:18">
      <c r="A252" s="16">
        <v>399360</v>
      </c>
      <c r="B252" s="16" t="s">
        <v>345</v>
      </c>
      <c r="C252" s="16">
        <v>3598.421</v>
      </c>
      <c r="D252" s="16">
        <v>4521.235</v>
      </c>
      <c r="E252" s="16">
        <v>0</v>
      </c>
      <c r="F252" s="16">
        <v>0</v>
      </c>
      <c r="G252" s="16">
        <v>0</v>
      </c>
      <c r="H252" s="16">
        <v>1</v>
      </c>
      <c r="I252" s="19">
        <v>13.875</v>
      </c>
      <c r="J252" s="19">
        <v>31.454</v>
      </c>
      <c r="K252" s="20">
        <v>4</v>
      </c>
      <c r="L252" s="20">
        <v>1</v>
      </c>
      <c r="M252" s="20">
        <v>0</v>
      </c>
      <c r="N252" s="20">
        <v>1</v>
      </c>
      <c r="O252" s="20">
        <v>0</v>
      </c>
      <c r="P252" s="20">
        <v>-4.532</v>
      </c>
      <c r="Q252" s="20">
        <v>0</v>
      </c>
      <c r="R252" s="20">
        <v>0</v>
      </c>
    </row>
    <row r="253" ht="16.5" spans="1:18">
      <c r="A253" s="16">
        <v>399361</v>
      </c>
      <c r="B253" s="16" t="s">
        <v>346</v>
      </c>
      <c r="C253" s="16">
        <v>2206.302</v>
      </c>
      <c r="D253" s="16">
        <v>2818.755</v>
      </c>
      <c r="E253" s="16">
        <v>0</v>
      </c>
      <c r="F253" s="16">
        <v>0</v>
      </c>
      <c r="G253" s="16">
        <v>0</v>
      </c>
      <c r="H253" s="16">
        <v>1</v>
      </c>
      <c r="I253" s="19">
        <v>11.431</v>
      </c>
      <c r="J253" s="19">
        <v>30.675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-8.38</v>
      </c>
      <c r="Q253" s="20">
        <v>0</v>
      </c>
      <c r="R253" s="20">
        <v>0</v>
      </c>
    </row>
    <row r="254" ht="16.5" spans="1:18">
      <c r="A254" s="16">
        <v>399362</v>
      </c>
      <c r="B254" s="16" t="s">
        <v>347</v>
      </c>
      <c r="C254" s="16">
        <v>4923.206</v>
      </c>
      <c r="D254" s="16">
        <v>6117.447</v>
      </c>
      <c r="E254" s="16">
        <v>0</v>
      </c>
      <c r="F254" s="16">
        <v>0</v>
      </c>
      <c r="G254" s="16">
        <v>0</v>
      </c>
      <c r="H254" s="16">
        <v>1</v>
      </c>
      <c r="I254" s="19">
        <v>5.57</v>
      </c>
      <c r="J254" s="19">
        <v>24.005</v>
      </c>
      <c r="K254" s="20">
        <v>4</v>
      </c>
      <c r="L254" s="20">
        <v>2</v>
      </c>
      <c r="M254" s="20">
        <v>0</v>
      </c>
      <c r="N254" s="20">
        <v>1</v>
      </c>
      <c r="O254" s="20">
        <v>0</v>
      </c>
      <c r="P254" s="20">
        <v>-4.711</v>
      </c>
      <c r="Q254" s="20">
        <v>0</v>
      </c>
      <c r="R254" s="20">
        <v>0</v>
      </c>
    </row>
    <row r="255" ht="16.5" spans="1:18">
      <c r="A255" s="16">
        <v>399363</v>
      </c>
      <c r="B255" s="16" t="s">
        <v>348</v>
      </c>
      <c r="C255" s="16">
        <v>3205.955</v>
      </c>
      <c r="D255" s="16">
        <v>4263.432</v>
      </c>
      <c r="E255" s="16">
        <v>0</v>
      </c>
      <c r="F255" s="16">
        <v>0</v>
      </c>
      <c r="G255" s="16">
        <v>0</v>
      </c>
      <c r="H255" s="16">
        <v>1</v>
      </c>
      <c r="I255" s="19">
        <v>10.659</v>
      </c>
      <c r="J255" s="19">
        <v>32.819</v>
      </c>
      <c r="K255" s="20">
        <v>2</v>
      </c>
      <c r="L255" s="20">
        <v>2</v>
      </c>
      <c r="M255" s="20">
        <v>0</v>
      </c>
      <c r="N255" s="20">
        <v>1</v>
      </c>
      <c r="O255" s="20">
        <v>0</v>
      </c>
      <c r="P255" s="20">
        <v>-15.216</v>
      </c>
      <c r="Q255" s="20">
        <v>0</v>
      </c>
      <c r="R255" s="20">
        <v>0</v>
      </c>
    </row>
    <row r="256" ht="16.5" spans="1:18">
      <c r="A256" s="16">
        <v>399364</v>
      </c>
      <c r="B256" s="16" t="s">
        <v>349</v>
      </c>
      <c r="C256" s="16">
        <v>6583.87</v>
      </c>
      <c r="D256" s="16">
        <v>8109.664</v>
      </c>
      <c r="E256" s="16">
        <v>0</v>
      </c>
      <c r="F256" s="16">
        <v>0</v>
      </c>
      <c r="G256" s="16">
        <v>0</v>
      </c>
      <c r="H256" s="16">
        <v>1</v>
      </c>
      <c r="I256" s="19">
        <v>2.822</v>
      </c>
      <c r="J256" s="19">
        <v>21.106</v>
      </c>
      <c r="K256" s="20">
        <v>3</v>
      </c>
      <c r="L256" s="20">
        <v>2</v>
      </c>
      <c r="M256" s="20">
        <v>0</v>
      </c>
      <c r="N256" s="20">
        <v>1</v>
      </c>
      <c r="O256" s="20">
        <v>0</v>
      </c>
      <c r="P256" s="20">
        <v>-1.577</v>
      </c>
      <c r="Q256" s="20">
        <v>0</v>
      </c>
      <c r="R256" s="20">
        <v>0</v>
      </c>
    </row>
    <row r="257" ht="16.5" spans="1:18">
      <c r="A257" s="16">
        <v>399365</v>
      </c>
      <c r="B257" s="16" t="s">
        <v>77</v>
      </c>
      <c r="C257" s="16">
        <v>9479.064</v>
      </c>
      <c r="D257" s="16">
        <v>11793.04</v>
      </c>
      <c r="E257" s="16">
        <v>0</v>
      </c>
      <c r="F257" s="16">
        <v>0</v>
      </c>
      <c r="G257" s="16">
        <v>0</v>
      </c>
      <c r="H257" s="16">
        <v>1</v>
      </c>
      <c r="I257" s="19">
        <v>0.582</v>
      </c>
      <c r="J257" s="19">
        <v>20.089</v>
      </c>
      <c r="K257" s="20">
        <v>3</v>
      </c>
      <c r="L257" s="20">
        <v>1</v>
      </c>
      <c r="M257" s="20">
        <v>0</v>
      </c>
      <c r="N257" s="20">
        <v>1</v>
      </c>
      <c r="O257" s="20">
        <v>0</v>
      </c>
      <c r="P257" s="20">
        <v>-2.555</v>
      </c>
      <c r="Q257" s="20">
        <v>0</v>
      </c>
      <c r="R257" s="20">
        <v>0</v>
      </c>
    </row>
    <row r="258" ht="16.5" spans="1:18">
      <c r="A258" s="16">
        <v>399366</v>
      </c>
      <c r="B258" s="16" t="s">
        <v>350</v>
      </c>
      <c r="C258" s="16">
        <v>1130.113</v>
      </c>
      <c r="D258" s="16">
        <v>1436.642</v>
      </c>
      <c r="E258" s="16">
        <v>0</v>
      </c>
      <c r="F258" s="16">
        <v>0</v>
      </c>
      <c r="G258" s="16">
        <v>0</v>
      </c>
      <c r="H258" s="16">
        <v>1</v>
      </c>
      <c r="I258" s="19">
        <v>2.858</v>
      </c>
      <c r="J258" s="19">
        <v>23.584</v>
      </c>
      <c r="K258" s="20">
        <v>4</v>
      </c>
      <c r="L258" s="20">
        <v>2</v>
      </c>
      <c r="M258" s="20">
        <v>-1</v>
      </c>
      <c r="N258" s="20">
        <v>1</v>
      </c>
      <c r="O258" s="20">
        <v>0</v>
      </c>
      <c r="P258" s="20">
        <v>-9.082</v>
      </c>
      <c r="Q258" s="20">
        <v>0</v>
      </c>
      <c r="R258" s="20">
        <v>0</v>
      </c>
    </row>
    <row r="259" ht="16.5" spans="1:18">
      <c r="A259" s="16">
        <v>399367</v>
      </c>
      <c r="B259" s="16" t="s">
        <v>351</v>
      </c>
      <c r="C259" s="16">
        <v>2098</v>
      </c>
      <c r="D259" s="16">
        <v>2773.004</v>
      </c>
      <c r="E259" s="16">
        <v>0</v>
      </c>
      <c r="F259" s="16">
        <v>0</v>
      </c>
      <c r="G259" s="16">
        <v>0</v>
      </c>
      <c r="H259" s="16">
        <v>1</v>
      </c>
      <c r="I259" s="19">
        <v>3.638</v>
      </c>
      <c r="J259" s="19">
        <v>27.094</v>
      </c>
      <c r="K259" s="20">
        <v>4</v>
      </c>
      <c r="L259" s="20">
        <v>1</v>
      </c>
      <c r="M259" s="20">
        <v>0</v>
      </c>
      <c r="N259" s="20">
        <v>1</v>
      </c>
      <c r="O259" s="20">
        <v>0</v>
      </c>
      <c r="P259" s="20">
        <v>-6.221</v>
      </c>
      <c r="Q259" s="20">
        <v>0</v>
      </c>
      <c r="R259" s="20">
        <v>0</v>
      </c>
    </row>
    <row r="260" ht="16.5" spans="1:18">
      <c r="A260" s="16">
        <v>399368</v>
      </c>
      <c r="B260" s="16" t="s">
        <v>352</v>
      </c>
      <c r="C260" s="16">
        <v>5652.316</v>
      </c>
      <c r="D260" s="16">
        <v>6906.514</v>
      </c>
      <c r="E260" s="16">
        <v>0</v>
      </c>
      <c r="F260" s="16">
        <v>0</v>
      </c>
      <c r="G260" s="16">
        <v>0</v>
      </c>
      <c r="H260" s="16">
        <v>1</v>
      </c>
      <c r="I260" s="19">
        <v>7.414</v>
      </c>
      <c r="J260" s="19">
        <v>24.227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-6.378</v>
      </c>
      <c r="Q260" s="20">
        <v>0</v>
      </c>
      <c r="R260" s="20">
        <v>0</v>
      </c>
    </row>
    <row r="261" ht="16.5" spans="1:18">
      <c r="A261" s="16">
        <v>399370</v>
      </c>
      <c r="B261" s="16" t="s">
        <v>353</v>
      </c>
      <c r="C261" s="16">
        <v>3085.21</v>
      </c>
      <c r="D261" s="16">
        <v>3889.322</v>
      </c>
      <c r="E261" s="16">
        <v>0</v>
      </c>
      <c r="F261" s="16">
        <v>0</v>
      </c>
      <c r="G261" s="16">
        <v>0</v>
      </c>
      <c r="H261" s="16">
        <v>1</v>
      </c>
      <c r="I261" s="19">
        <v>2.359</v>
      </c>
      <c r="J261" s="19">
        <v>22.546</v>
      </c>
      <c r="K261" s="20">
        <v>1</v>
      </c>
      <c r="L261" s="20">
        <v>2</v>
      </c>
      <c r="M261" s="20">
        <v>0</v>
      </c>
      <c r="N261" s="20">
        <v>1</v>
      </c>
      <c r="O261" s="20">
        <v>0</v>
      </c>
      <c r="P261" s="20">
        <v>-0.222</v>
      </c>
      <c r="Q261" s="20">
        <v>0</v>
      </c>
      <c r="R261" s="20">
        <v>1</v>
      </c>
    </row>
    <row r="262" ht="16.5" spans="1:18">
      <c r="A262" s="16">
        <v>399372</v>
      </c>
      <c r="B262" s="16" t="s">
        <v>354</v>
      </c>
      <c r="C262" s="16">
        <v>3257.126</v>
      </c>
      <c r="D262" s="16">
        <v>4089.12</v>
      </c>
      <c r="E262" s="16">
        <v>0</v>
      </c>
      <c r="F262" s="16">
        <v>0</v>
      </c>
      <c r="G262" s="16">
        <v>0</v>
      </c>
      <c r="H262" s="16">
        <v>1</v>
      </c>
      <c r="I262" s="19">
        <v>2.421</v>
      </c>
      <c r="J262" s="19">
        <v>22.275</v>
      </c>
      <c r="K262" s="20">
        <v>3</v>
      </c>
      <c r="L262" s="20">
        <v>2</v>
      </c>
      <c r="M262" s="20">
        <v>0</v>
      </c>
      <c r="N262" s="20">
        <v>1</v>
      </c>
      <c r="O262" s="20">
        <v>0</v>
      </c>
      <c r="P262" s="20">
        <v>-1.397</v>
      </c>
      <c r="Q262" s="20">
        <v>0</v>
      </c>
      <c r="R262" s="20">
        <v>0</v>
      </c>
    </row>
    <row r="263" ht="16.5" spans="1:18">
      <c r="A263" s="16">
        <v>399373</v>
      </c>
      <c r="B263" s="16" t="s">
        <v>355</v>
      </c>
      <c r="C263" s="16">
        <v>6755.291</v>
      </c>
      <c r="D263" s="16">
        <v>7809.294</v>
      </c>
      <c r="E263" s="16">
        <v>0</v>
      </c>
      <c r="F263" s="16">
        <v>0</v>
      </c>
      <c r="G263" s="16">
        <v>0</v>
      </c>
      <c r="H263" s="16">
        <v>1</v>
      </c>
      <c r="I263" s="19">
        <v>0.895</v>
      </c>
      <c r="J263" s="19">
        <v>14.271</v>
      </c>
      <c r="K263" s="20">
        <v>4</v>
      </c>
      <c r="L263" s="20">
        <v>2</v>
      </c>
      <c r="M263" s="20">
        <v>0</v>
      </c>
      <c r="N263" s="20">
        <v>1</v>
      </c>
      <c r="O263" s="20">
        <v>0</v>
      </c>
      <c r="P263" s="20">
        <v>-5.692</v>
      </c>
      <c r="Q263" s="20">
        <v>0</v>
      </c>
      <c r="R263" s="20">
        <v>0</v>
      </c>
    </row>
    <row r="264" ht="16.5" spans="1:18">
      <c r="A264" s="16">
        <v>399374</v>
      </c>
      <c r="B264" s="16" t="s">
        <v>356</v>
      </c>
      <c r="C264" s="16">
        <v>2863.247</v>
      </c>
      <c r="D264" s="16">
        <v>3654.931</v>
      </c>
      <c r="E264" s="16">
        <v>0</v>
      </c>
      <c r="F264" s="16">
        <v>0</v>
      </c>
      <c r="G264" s="16">
        <v>0</v>
      </c>
      <c r="H264" s="16">
        <v>1</v>
      </c>
      <c r="I264" s="19">
        <v>1.337</v>
      </c>
      <c r="J264" s="19">
        <v>22.708</v>
      </c>
      <c r="K264" s="20">
        <v>4</v>
      </c>
      <c r="L264" s="20">
        <v>0</v>
      </c>
      <c r="M264" s="20">
        <v>0</v>
      </c>
      <c r="N264" s="20">
        <v>1</v>
      </c>
      <c r="O264" s="20">
        <v>0</v>
      </c>
      <c r="P264" s="20">
        <v>-0.29</v>
      </c>
      <c r="Q264" s="20">
        <v>0</v>
      </c>
      <c r="R264" s="20">
        <v>0</v>
      </c>
    </row>
    <row r="265" ht="16.5" spans="1:18">
      <c r="A265" s="16">
        <v>399376</v>
      </c>
      <c r="B265" s="16" t="s">
        <v>357</v>
      </c>
      <c r="C265" s="16">
        <v>3512.163</v>
      </c>
      <c r="D265" s="16">
        <v>4502.095</v>
      </c>
      <c r="E265" s="16">
        <v>0</v>
      </c>
      <c r="F265" s="16">
        <v>0</v>
      </c>
      <c r="G265" s="16">
        <v>0</v>
      </c>
      <c r="H265" s="16">
        <v>1</v>
      </c>
      <c r="I265" s="19">
        <v>2.63</v>
      </c>
      <c r="J265" s="19">
        <v>24.04</v>
      </c>
      <c r="K265" s="20">
        <v>3</v>
      </c>
      <c r="L265" s="20">
        <v>2</v>
      </c>
      <c r="M265" s="20">
        <v>0</v>
      </c>
      <c r="N265" s="20">
        <v>1</v>
      </c>
      <c r="O265" s="20">
        <v>0</v>
      </c>
      <c r="P265" s="20">
        <v>3.444</v>
      </c>
      <c r="Q265" s="20">
        <v>0</v>
      </c>
      <c r="R265" s="20">
        <v>0</v>
      </c>
    </row>
    <row r="266" ht="16.5" spans="1:18">
      <c r="A266" s="16">
        <v>399378</v>
      </c>
      <c r="B266" s="16" t="s">
        <v>358</v>
      </c>
      <c r="C266" s="16">
        <v>2012.236</v>
      </c>
      <c r="D266" s="16">
        <v>2422.376</v>
      </c>
      <c r="E266" s="16">
        <v>0</v>
      </c>
      <c r="F266" s="16">
        <v>0</v>
      </c>
      <c r="G266" s="16">
        <v>0</v>
      </c>
      <c r="H266" s="16">
        <v>1</v>
      </c>
      <c r="I266" s="19">
        <v>1.356</v>
      </c>
      <c r="J266" s="19">
        <v>18.058</v>
      </c>
      <c r="K266" s="20">
        <v>2</v>
      </c>
      <c r="L266" s="20">
        <v>2</v>
      </c>
      <c r="M266" s="20">
        <v>0</v>
      </c>
      <c r="N266" s="20">
        <v>1</v>
      </c>
      <c r="O266" s="20">
        <v>0</v>
      </c>
      <c r="P266" s="20">
        <v>-10.326</v>
      </c>
      <c r="Q266" s="20">
        <v>0</v>
      </c>
      <c r="R266" s="20">
        <v>0</v>
      </c>
    </row>
    <row r="267" ht="16.5" spans="1:18">
      <c r="A267" s="16">
        <v>399379</v>
      </c>
      <c r="B267" s="16" t="s">
        <v>359</v>
      </c>
      <c r="C267" s="16">
        <v>6067.624</v>
      </c>
      <c r="D267" s="16">
        <v>7148.5</v>
      </c>
      <c r="E267" s="16">
        <v>0</v>
      </c>
      <c r="F267" s="16">
        <v>0</v>
      </c>
      <c r="G267" s="16">
        <v>0</v>
      </c>
      <c r="H267" s="16">
        <v>1</v>
      </c>
      <c r="I267" s="19">
        <v>4.616</v>
      </c>
      <c r="J267" s="19">
        <v>19.039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-6.79</v>
      </c>
      <c r="Q267" s="20">
        <v>0</v>
      </c>
      <c r="R267" s="20">
        <v>0</v>
      </c>
    </row>
    <row r="268" ht="16.5" spans="1:18">
      <c r="A268" s="16">
        <v>399380</v>
      </c>
      <c r="B268" s="16" t="s">
        <v>360</v>
      </c>
      <c r="C268" s="16">
        <v>1188.084</v>
      </c>
      <c r="D268" s="16">
        <v>1410.328</v>
      </c>
      <c r="E268" s="16">
        <v>0</v>
      </c>
      <c r="F268" s="16">
        <v>0</v>
      </c>
      <c r="G268" s="16">
        <v>0</v>
      </c>
      <c r="H268" s="16">
        <v>1</v>
      </c>
      <c r="I268" s="19">
        <v>4.815</v>
      </c>
      <c r="J268" s="19">
        <v>19.814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-10.444</v>
      </c>
      <c r="Q268" s="20">
        <v>0</v>
      </c>
      <c r="R268" s="20">
        <v>0</v>
      </c>
    </row>
    <row r="269" ht="16.5" spans="1:18">
      <c r="A269" s="16">
        <v>399383</v>
      </c>
      <c r="B269" s="16" t="s">
        <v>361</v>
      </c>
      <c r="C269" s="16">
        <v>1960.485</v>
      </c>
      <c r="D269" s="16">
        <v>2390.872</v>
      </c>
      <c r="E269" s="16">
        <v>0</v>
      </c>
      <c r="F269" s="16">
        <v>0</v>
      </c>
      <c r="G269" s="16">
        <v>0</v>
      </c>
      <c r="H269" s="16">
        <v>1</v>
      </c>
      <c r="I269" s="19">
        <v>2.992</v>
      </c>
      <c r="J269" s="19">
        <v>20.455</v>
      </c>
      <c r="K269" s="20">
        <v>4</v>
      </c>
      <c r="L269" s="20">
        <v>1</v>
      </c>
      <c r="M269" s="20">
        <v>-1</v>
      </c>
      <c r="N269" s="20">
        <v>1</v>
      </c>
      <c r="O269" s="20">
        <v>0</v>
      </c>
      <c r="P269" s="20">
        <v>-21.932</v>
      </c>
      <c r="Q269" s="20">
        <v>0</v>
      </c>
      <c r="R269" s="20">
        <v>0</v>
      </c>
    </row>
    <row r="270" ht="16.5" spans="1:18">
      <c r="A270" s="16">
        <v>399384</v>
      </c>
      <c r="B270" s="16" t="s">
        <v>362</v>
      </c>
      <c r="C270" s="16">
        <v>3062.219</v>
      </c>
      <c r="D270" s="16">
        <v>3710.096</v>
      </c>
      <c r="E270" s="16">
        <v>0</v>
      </c>
      <c r="F270" s="16">
        <v>0</v>
      </c>
      <c r="G270" s="16">
        <v>0</v>
      </c>
      <c r="H270" s="16">
        <v>1</v>
      </c>
      <c r="I270" s="19">
        <v>4.037</v>
      </c>
      <c r="J270" s="19">
        <v>20.795</v>
      </c>
      <c r="K270" s="20">
        <v>1</v>
      </c>
      <c r="L270" s="20">
        <v>2</v>
      </c>
      <c r="M270" s="20">
        <v>0</v>
      </c>
      <c r="N270" s="20">
        <v>0</v>
      </c>
      <c r="O270" s="20">
        <v>0</v>
      </c>
      <c r="P270" s="20">
        <v>0.205</v>
      </c>
      <c r="Q270" s="20">
        <v>0</v>
      </c>
      <c r="R270" s="20">
        <v>1</v>
      </c>
    </row>
    <row r="271" ht="16.5" spans="1:18">
      <c r="A271" s="16">
        <v>399387</v>
      </c>
      <c r="B271" s="16" t="s">
        <v>363</v>
      </c>
      <c r="C271" s="16">
        <v>3987.611</v>
      </c>
      <c r="D271" s="16">
        <v>4672.316</v>
      </c>
      <c r="E271" s="16">
        <v>0</v>
      </c>
      <c r="F271" s="16">
        <v>0</v>
      </c>
      <c r="G271" s="16">
        <v>0</v>
      </c>
      <c r="H271" s="16">
        <v>1</v>
      </c>
      <c r="I271" s="19">
        <v>8.115</v>
      </c>
      <c r="J271" s="19">
        <v>21.58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-3.564</v>
      </c>
      <c r="Q271" s="20">
        <v>0</v>
      </c>
      <c r="R271" s="20">
        <v>0</v>
      </c>
    </row>
    <row r="272" ht="16.5" spans="1:18">
      <c r="A272" s="16">
        <v>399388</v>
      </c>
      <c r="B272" s="16" t="s">
        <v>364</v>
      </c>
      <c r="C272" s="16">
        <v>3159.78</v>
      </c>
      <c r="D272" s="16">
        <v>4021.983</v>
      </c>
      <c r="E272" s="16">
        <v>0</v>
      </c>
      <c r="F272" s="16">
        <v>0</v>
      </c>
      <c r="G272" s="16">
        <v>0</v>
      </c>
      <c r="H272" s="16">
        <v>1</v>
      </c>
      <c r="I272" s="19">
        <v>10.432</v>
      </c>
      <c r="J272" s="19">
        <v>29.633</v>
      </c>
      <c r="K272" s="20">
        <v>4</v>
      </c>
      <c r="L272" s="20">
        <v>2</v>
      </c>
      <c r="M272" s="20">
        <v>0</v>
      </c>
      <c r="N272" s="20">
        <v>1</v>
      </c>
      <c r="O272" s="20">
        <v>0</v>
      </c>
      <c r="P272" s="20">
        <v>-17.707</v>
      </c>
      <c r="Q272" s="20">
        <v>0</v>
      </c>
      <c r="R272" s="20">
        <v>0</v>
      </c>
    </row>
    <row r="273" ht="16.5" spans="1:18">
      <c r="A273" s="16">
        <v>399389</v>
      </c>
      <c r="B273" s="16" t="s">
        <v>365</v>
      </c>
      <c r="C273" s="16">
        <v>3333.476</v>
      </c>
      <c r="D273" s="16">
        <v>4171.585</v>
      </c>
      <c r="E273" s="16">
        <v>0</v>
      </c>
      <c r="F273" s="16">
        <v>0</v>
      </c>
      <c r="G273" s="16">
        <v>0</v>
      </c>
      <c r="H273" s="16">
        <v>1</v>
      </c>
      <c r="I273" s="19">
        <v>6.338</v>
      </c>
      <c r="J273" s="19">
        <v>25.155</v>
      </c>
      <c r="K273" s="20">
        <v>4</v>
      </c>
      <c r="L273" s="20">
        <v>2</v>
      </c>
      <c r="M273" s="20">
        <v>0</v>
      </c>
      <c r="N273" s="20">
        <v>1</v>
      </c>
      <c r="O273" s="20">
        <v>0</v>
      </c>
      <c r="P273" s="20">
        <v>-23.303</v>
      </c>
      <c r="Q273" s="20">
        <v>0</v>
      </c>
      <c r="R273" s="20">
        <v>0</v>
      </c>
    </row>
    <row r="274" ht="16.5" spans="1:18">
      <c r="A274" s="16">
        <v>399392</v>
      </c>
      <c r="B274" s="16" t="s">
        <v>366</v>
      </c>
      <c r="C274" s="16">
        <v>1846.771</v>
      </c>
      <c r="D274" s="16">
        <v>2279.924</v>
      </c>
      <c r="E274" s="16">
        <v>0</v>
      </c>
      <c r="F274" s="16">
        <v>0</v>
      </c>
      <c r="G274" s="16">
        <v>0</v>
      </c>
      <c r="H274" s="16">
        <v>1</v>
      </c>
      <c r="I274" s="19">
        <v>5.54</v>
      </c>
      <c r="J274" s="19">
        <v>23.486</v>
      </c>
      <c r="K274" s="20">
        <v>1</v>
      </c>
      <c r="L274" s="20">
        <v>2</v>
      </c>
      <c r="M274" s="20">
        <v>0</v>
      </c>
      <c r="N274" s="20">
        <v>0</v>
      </c>
      <c r="O274" s="20">
        <v>0</v>
      </c>
      <c r="P274" s="20">
        <v>-11.353</v>
      </c>
      <c r="Q274" s="20">
        <v>0</v>
      </c>
      <c r="R274" s="20">
        <v>0</v>
      </c>
    </row>
    <row r="275" ht="16.5" spans="1:18">
      <c r="A275" s="16">
        <v>399393</v>
      </c>
      <c r="B275" s="16" t="s">
        <v>367</v>
      </c>
      <c r="C275" s="16">
        <v>2394.96</v>
      </c>
      <c r="D275" s="16">
        <v>3159.462</v>
      </c>
      <c r="E275" s="16">
        <v>0</v>
      </c>
      <c r="F275" s="16">
        <v>0</v>
      </c>
      <c r="G275" s="16">
        <v>0</v>
      </c>
      <c r="H275" s="16">
        <v>1</v>
      </c>
      <c r="I275" s="19">
        <v>6.023</v>
      </c>
      <c r="J275" s="19">
        <v>28.763</v>
      </c>
      <c r="K275" s="20">
        <v>4</v>
      </c>
      <c r="L275" s="20">
        <v>0</v>
      </c>
      <c r="M275" s="20">
        <v>0</v>
      </c>
      <c r="N275" s="20">
        <v>1</v>
      </c>
      <c r="O275" s="20">
        <v>-1</v>
      </c>
      <c r="P275" s="20">
        <v>-11.203</v>
      </c>
      <c r="Q275" s="20">
        <v>0</v>
      </c>
      <c r="R275" s="20">
        <v>0</v>
      </c>
    </row>
    <row r="276" ht="16.5" spans="1:18">
      <c r="A276" s="16">
        <v>399397</v>
      </c>
      <c r="B276" s="16" t="s">
        <v>368</v>
      </c>
      <c r="C276" s="16">
        <v>1422.361</v>
      </c>
      <c r="D276" s="16">
        <v>1840.652</v>
      </c>
      <c r="E276" s="16">
        <v>0</v>
      </c>
      <c r="F276" s="16">
        <v>0</v>
      </c>
      <c r="G276" s="16">
        <v>0</v>
      </c>
      <c r="H276" s="16">
        <v>1</v>
      </c>
      <c r="I276" s="19">
        <v>4.555</v>
      </c>
      <c r="J276" s="19">
        <v>26.245</v>
      </c>
      <c r="K276" s="20">
        <v>4</v>
      </c>
      <c r="L276" s="20">
        <v>2</v>
      </c>
      <c r="M276" s="20">
        <v>0</v>
      </c>
      <c r="N276" s="20">
        <v>1</v>
      </c>
      <c r="O276" s="20">
        <v>0</v>
      </c>
      <c r="P276" s="20">
        <v>-6.933</v>
      </c>
      <c r="Q276" s="20">
        <v>0</v>
      </c>
      <c r="R276" s="20">
        <v>0</v>
      </c>
    </row>
    <row r="277" ht="16.5" spans="1:18">
      <c r="A277" s="16">
        <v>399399</v>
      </c>
      <c r="B277" s="16" t="s">
        <v>369</v>
      </c>
      <c r="C277" s="16">
        <v>5752.582</v>
      </c>
      <c r="D277" s="16">
        <v>6887.342</v>
      </c>
      <c r="E277" s="16">
        <v>0</v>
      </c>
      <c r="F277" s="16">
        <v>0</v>
      </c>
      <c r="G277" s="16">
        <v>0</v>
      </c>
      <c r="H277" s="16">
        <v>1</v>
      </c>
      <c r="I277" s="19">
        <v>2.515</v>
      </c>
      <c r="J277" s="19">
        <v>18.576</v>
      </c>
      <c r="K277" s="20">
        <v>4</v>
      </c>
      <c r="L277" s="20">
        <v>1</v>
      </c>
      <c r="M277" s="20">
        <v>0</v>
      </c>
      <c r="N277" s="20">
        <v>1</v>
      </c>
      <c r="O277" s="20">
        <v>0</v>
      </c>
      <c r="P277" s="20">
        <v>-8.05</v>
      </c>
      <c r="Q277" s="20">
        <v>0</v>
      </c>
      <c r="R277" s="20">
        <v>0</v>
      </c>
    </row>
    <row r="278" ht="16.5" spans="1:18">
      <c r="A278" s="16">
        <v>399400</v>
      </c>
      <c r="B278" s="16" t="s">
        <v>370</v>
      </c>
      <c r="C278" s="16">
        <v>2838.62</v>
      </c>
      <c r="D278" s="16">
        <v>3409.755</v>
      </c>
      <c r="E278" s="16">
        <v>0</v>
      </c>
      <c r="F278" s="16">
        <v>0</v>
      </c>
      <c r="G278" s="16">
        <v>0</v>
      </c>
      <c r="H278" s="16">
        <v>1</v>
      </c>
      <c r="I278" s="19">
        <v>2.653</v>
      </c>
      <c r="J278" s="19">
        <v>18.959</v>
      </c>
      <c r="K278" s="20">
        <v>4</v>
      </c>
      <c r="L278" s="20">
        <v>2</v>
      </c>
      <c r="M278" s="20">
        <v>0</v>
      </c>
      <c r="N278" s="20">
        <v>1</v>
      </c>
      <c r="O278" s="20">
        <v>0</v>
      </c>
      <c r="P278" s="20">
        <v>-7.083</v>
      </c>
      <c r="Q278" s="20">
        <v>0</v>
      </c>
      <c r="R278" s="20">
        <v>0</v>
      </c>
    </row>
    <row r="279" ht="16.5" spans="1:18">
      <c r="A279" s="16">
        <v>399401</v>
      </c>
      <c r="B279" s="16" t="s">
        <v>371</v>
      </c>
      <c r="C279" s="16">
        <v>2962.94</v>
      </c>
      <c r="D279" s="16">
        <v>3668.009</v>
      </c>
      <c r="E279" s="16">
        <v>0</v>
      </c>
      <c r="F279" s="16">
        <v>0</v>
      </c>
      <c r="G279" s="16">
        <v>0</v>
      </c>
      <c r="H279" s="16">
        <v>1</v>
      </c>
      <c r="I279" s="19">
        <v>4.049</v>
      </c>
      <c r="J279" s="19">
        <v>22.493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-1.196</v>
      </c>
      <c r="Q279" s="20">
        <v>0</v>
      </c>
      <c r="R279" s="20">
        <v>0</v>
      </c>
    </row>
    <row r="280" ht="16.5" spans="1:18">
      <c r="A280" s="16">
        <v>399402</v>
      </c>
      <c r="B280" s="16" t="s">
        <v>372</v>
      </c>
      <c r="C280" s="16">
        <v>2445.637</v>
      </c>
      <c r="D280" s="16">
        <v>2982.593</v>
      </c>
      <c r="E280" s="16">
        <v>0</v>
      </c>
      <c r="F280" s="16">
        <v>0</v>
      </c>
      <c r="G280" s="16">
        <v>0</v>
      </c>
      <c r="H280" s="16">
        <v>1</v>
      </c>
      <c r="I280" s="19">
        <v>5.071</v>
      </c>
      <c r="J280" s="19">
        <v>22.161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-5.181</v>
      </c>
      <c r="Q280" s="20">
        <v>0</v>
      </c>
      <c r="R280" s="20">
        <v>0</v>
      </c>
    </row>
    <row r="281" ht="16.5" spans="1:18">
      <c r="A281" s="16">
        <v>399404</v>
      </c>
      <c r="B281" s="16" t="s">
        <v>373</v>
      </c>
      <c r="C281" s="16">
        <v>5573.317</v>
      </c>
      <c r="D281" s="16">
        <v>6305.936</v>
      </c>
      <c r="E281" s="16">
        <v>0</v>
      </c>
      <c r="F281" s="16">
        <v>0</v>
      </c>
      <c r="G281" s="16">
        <v>0</v>
      </c>
      <c r="H281" s="16">
        <v>1</v>
      </c>
      <c r="I281" s="19">
        <v>0.058</v>
      </c>
      <c r="J281" s="19">
        <v>11.67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-16.943</v>
      </c>
      <c r="Q281" s="20">
        <v>0</v>
      </c>
      <c r="R281" s="20">
        <v>0</v>
      </c>
    </row>
    <row r="282" ht="16.5" spans="1:18">
      <c r="A282" s="16">
        <v>399405</v>
      </c>
      <c r="B282" s="16" t="s">
        <v>374</v>
      </c>
      <c r="C282" s="16">
        <v>1638.253</v>
      </c>
      <c r="D282" s="16">
        <v>2126.913</v>
      </c>
      <c r="E282" s="16">
        <v>0</v>
      </c>
      <c r="F282" s="16">
        <v>0</v>
      </c>
      <c r="G282" s="16">
        <v>0</v>
      </c>
      <c r="H282" s="16">
        <v>1</v>
      </c>
      <c r="I282" s="19">
        <v>8.033</v>
      </c>
      <c r="J282" s="19">
        <v>29.163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-9.5</v>
      </c>
      <c r="Q282" s="20">
        <v>0</v>
      </c>
      <c r="R282" s="20">
        <v>0</v>
      </c>
    </row>
    <row r="283" ht="16.5" spans="1:18">
      <c r="A283" s="16">
        <v>399407</v>
      </c>
      <c r="B283" s="16" t="s">
        <v>375</v>
      </c>
      <c r="C283" s="16">
        <v>1586.718</v>
      </c>
      <c r="D283" s="16">
        <v>2009.279</v>
      </c>
      <c r="E283" s="16">
        <v>0</v>
      </c>
      <c r="F283" s="16">
        <v>0</v>
      </c>
      <c r="G283" s="16">
        <v>0</v>
      </c>
      <c r="H283" s="16">
        <v>1</v>
      </c>
      <c r="I283" s="19">
        <v>10.7</v>
      </c>
      <c r="J283" s="19">
        <v>29.48</v>
      </c>
      <c r="K283" s="20">
        <v>4</v>
      </c>
      <c r="L283" s="20">
        <v>0</v>
      </c>
      <c r="M283" s="20">
        <v>0</v>
      </c>
      <c r="N283" s="20">
        <v>1</v>
      </c>
      <c r="O283" s="20">
        <v>0</v>
      </c>
      <c r="P283" s="20">
        <v>-12.961</v>
      </c>
      <c r="Q283" s="20">
        <v>0</v>
      </c>
      <c r="R283" s="20">
        <v>0</v>
      </c>
    </row>
    <row r="284" ht="16.5" spans="1:18">
      <c r="A284" s="16">
        <v>399408</v>
      </c>
      <c r="B284" s="16" t="s">
        <v>376</v>
      </c>
      <c r="C284" s="16">
        <v>11330.867</v>
      </c>
      <c r="D284" s="16">
        <v>13618.37</v>
      </c>
      <c r="E284" s="16">
        <v>0</v>
      </c>
      <c r="F284" s="16">
        <v>0</v>
      </c>
      <c r="G284" s="16">
        <v>0</v>
      </c>
      <c r="H284" s="16">
        <v>1</v>
      </c>
      <c r="I284" s="19">
        <v>1.34</v>
      </c>
      <c r="J284" s="19">
        <v>17.912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-3.421</v>
      </c>
      <c r="Q284" s="20">
        <v>0</v>
      </c>
      <c r="R284" s="20">
        <v>0</v>
      </c>
    </row>
    <row r="285" ht="16.5" spans="1:18">
      <c r="A285" s="16">
        <v>399409</v>
      </c>
      <c r="B285" s="16" t="s">
        <v>377</v>
      </c>
      <c r="C285" s="16">
        <v>3156.352</v>
      </c>
      <c r="D285" s="16">
        <v>4086.594</v>
      </c>
      <c r="E285" s="16">
        <v>0</v>
      </c>
      <c r="F285" s="16">
        <v>0</v>
      </c>
      <c r="G285" s="16">
        <v>0</v>
      </c>
      <c r="H285" s="16">
        <v>1</v>
      </c>
      <c r="I285" s="19">
        <v>12.282</v>
      </c>
      <c r="J285" s="19">
        <v>32.249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-6.203</v>
      </c>
      <c r="Q285" s="20">
        <v>0</v>
      </c>
      <c r="R285" s="20">
        <v>0</v>
      </c>
    </row>
    <row r="286" ht="16.5" spans="1:18">
      <c r="A286" s="16">
        <v>399410</v>
      </c>
      <c r="B286" s="16" t="s">
        <v>378</v>
      </c>
      <c r="C286" s="16">
        <v>1408.331</v>
      </c>
      <c r="D286" s="16">
        <v>1787.665</v>
      </c>
      <c r="E286" s="16">
        <v>0</v>
      </c>
      <c r="F286" s="16">
        <v>0</v>
      </c>
      <c r="G286" s="16">
        <v>0</v>
      </c>
      <c r="H286" s="16">
        <v>1</v>
      </c>
      <c r="I286" s="19">
        <v>4.339</v>
      </c>
      <c r="J286" s="19">
        <v>24.638</v>
      </c>
      <c r="K286" s="20">
        <v>4</v>
      </c>
      <c r="L286" s="20">
        <v>0</v>
      </c>
      <c r="M286" s="20">
        <v>-1</v>
      </c>
      <c r="N286" s="20">
        <v>1</v>
      </c>
      <c r="O286" s="20">
        <v>0</v>
      </c>
      <c r="P286" s="20">
        <v>-11.955</v>
      </c>
      <c r="Q286" s="20">
        <v>0</v>
      </c>
      <c r="R286" s="20">
        <v>0</v>
      </c>
    </row>
    <row r="287" ht="16.5" spans="1:18">
      <c r="A287" s="16">
        <v>399412</v>
      </c>
      <c r="B287" s="16" t="s">
        <v>379</v>
      </c>
      <c r="C287" s="16">
        <v>1832.087</v>
      </c>
      <c r="D287" s="16">
        <v>2283.92</v>
      </c>
      <c r="E287" s="16">
        <v>0</v>
      </c>
      <c r="F287" s="16">
        <v>0</v>
      </c>
      <c r="G287" s="16">
        <v>0</v>
      </c>
      <c r="H287" s="16">
        <v>1</v>
      </c>
      <c r="I287" s="19">
        <v>6.161</v>
      </c>
      <c r="J287" s="19">
        <v>24.726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-4.855</v>
      </c>
      <c r="Q287" s="20">
        <v>0</v>
      </c>
      <c r="R287" s="20">
        <v>0</v>
      </c>
    </row>
    <row r="288" ht="16.5" spans="1:18">
      <c r="A288" s="16">
        <v>399416</v>
      </c>
      <c r="B288" s="16" t="s">
        <v>380</v>
      </c>
      <c r="C288" s="16">
        <v>2449.329</v>
      </c>
      <c r="D288" s="16">
        <v>3083.525</v>
      </c>
      <c r="E288" s="16">
        <v>0</v>
      </c>
      <c r="F288" s="16">
        <v>0</v>
      </c>
      <c r="G288" s="16">
        <v>0</v>
      </c>
      <c r="H288" s="16">
        <v>1</v>
      </c>
      <c r="I288" s="19">
        <v>4.011</v>
      </c>
      <c r="J288" s="19">
        <v>23.753</v>
      </c>
      <c r="K288" s="20">
        <v>4</v>
      </c>
      <c r="L288" s="20">
        <v>0</v>
      </c>
      <c r="M288" s="20">
        <v>-1</v>
      </c>
      <c r="N288" s="20">
        <v>1</v>
      </c>
      <c r="O288" s="20">
        <v>0</v>
      </c>
      <c r="P288" s="20">
        <v>-17.918</v>
      </c>
      <c r="Q288" s="20">
        <v>0</v>
      </c>
      <c r="R288" s="20">
        <v>0</v>
      </c>
    </row>
    <row r="289" ht="16.5" spans="1:18">
      <c r="A289" s="16">
        <v>399417</v>
      </c>
      <c r="B289" s="16" t="s">
        <v>381</v>
      </c>
      <c r="C289" s="16">
        <v>1949.086</v>
      </c>
      <c r="D289" s="16">
        <v>2523.498</v>
      </c>
      <c r="E289" s="16">
        <v>0</v>
      </c>
      <c r="F289" s="16">
        <v>0</v>
      </c>
      <c r="G289" s="16">
        <v>0</v>
      </c>
      <c r="H289" s="16">
        <v>1</v>
      </c>
      <c r="I289" s="19">
        <v>3.988</v>
      </c>
      <c r="J289" s="19">
        <v>25.843</v>
      </c>
      <c r="K289" s="20">
        <v>3</v>
      </c>
      <c r="L289" s="20">
        <v>1</v>
      </c>
      <c r="M289" s="20">
        <v>-1</v>
      </c>
      <c r="N289" s="20">
        <v>1</v>
      </c>
      <c r="O289" s="20">
        <v>0</v>
      </c>
      <c r="P289" s="20">
        <v>-16.789</v>
      </c>
      <c r="Q289" s="20">
        <v>0</v>
      </c>
      <c r="R289" s="20">
        <v>0</v>
      </c>
    </row>
    <row r="290" ht="16.5" spans="1:18">
      <c r="A290" s="16">
        <v>399418</v>
      </c>
      <c r="B290" s="16" t="s">
        <v>382</v>
      </c>
      <c r="C290" s="16">
        <v>2397.779</v>
      </c>
      <c r="D290" s="16">
        <v>3140.892</v>
      </c>
      <c r="E290" s="16">
        <v>0</v>
      </c>
      <c r="F290" s="16">
        <v>0</v>
      </c>
      <c r="G290" s="16">
        <v>0</v>
      </c>
      <c r="H290" s="16">
        <v>1</v>
      </c>
      <c r="I290" s="19">
        <v>11.813</v>
      </c>
      <c r="J290" s="19">
        <v>32.677</v>
      </c>
      <c r="K290" s="20">
        <v>3</v>
      </c>
      <c r="L290" s="20">
        <v>2</v>
      </c>
      <c r="M290" s="20">
        <v>-1</v>
      </c>
      <c r="N290" s="20">
        <v>1</v>
      </c>
      <c r="O290" s="20">
        <v>0</v>
      </c>
      <c r="P290" s="20">
        <v>-3.619</v>
      </c>
      <c r="Q290" s="20">
        <v>0</v>
      </c>
      <c r="R290" s="20">
        <v>0</v>
      </c>
    </row>
    <row r="291" ht="16.5" spans="1:18">
      <c r="A291" s="16">
        <v>399419</v>
      </c>
      <c r="B291" s="16" t="s">
        <v>383</v>
      </c>
      <c r="C291" s="16">
        <v>1427.437</v>
      </c>
      <c r="D291" s="16">
        <v>1747.19</v>
      </c>
      <c r="E291" s="16">
        <v>0</v>
      </c>
      <c r="F291" s="16">
        <v>0</v>
      </c>
      <c r="G291" s="16">
        <v>0</v>
      </c>
      <c r="H291" s="16">
        <v>1</v>
      </c>
      <c r="I291" s="19">
        <v>3.106</v>
      </c>
      <c r="J291" s="19">
        <v>20.839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-12.202</v>
      </c>
      <c r="Q291" s="20">
        <v>0</v>
      </c>
      <c r="R291" s="20">
        <v>0</v>
      </c>
    </row>
    <row r="292" ht="16.5" spans="1:18">
      <c r="A292" s="16">
        <v>399420</v>
      </c>
      <c r="B292" s="16" t="s">
        <v>384</v>
      </c>
      <c r="C292" s="16">
        <v>976.537</v>
      </c>
      <c r="D292" s="16">
        <v>1246.273</v>
      </c>
      <c r="E292" s="16">
        <v>0</v>
      </c>
      <c r="F292" s="16">
        <v>0</v>
      </c>
      <c r="G292" s="16">
        <v>0</v>
      </c>
      <c r="H292" s="16">
        <v>1</v>
      </c>
      <c r="I292" s="19">
        <v>13.827</v>
      </c>
      <c r="J292" s="19">
        <v>32.478</v>
      </c>
      <c r="K292" s="20">
        <v>4</v>
      </c>
      <c r="L292" s="20">
        <v>2</v>
      </c>
      <c r="M292" s="20">
        <v>0</v>
      </c>
      <c r="N292" s="20">
        <v>1</v>
      </c>
      <c r="O292" s="20">
        <v>0</v>
      </c>
      <c r="P292" s="20">
        <v>-2.495</v>
      </c>
      <c r="Q292" s="20">
        <v>0</v>
      </c>
      <c r="R292" s="20">
        <v>0</v>
      </c>
    </row>
    <row r="293" ht="16.5" spans="1:18">
      <c r="A293" s="16">
        <v>399422</v>
      </c>
      <c r="B293" s="16" t="s">
        <v>385</v>
      </c>
      <c r="C293" s="16">
        <v>2227.186</v>
      </c>
      <c r="D293" s="16">
        <v>2741.618</v>
      </c>
      <c r="E293" s="16">
        <v>0</v>
      </c>
      <c r="F293" s="16">
        <v>0</v>
      </c>
      <c r="G293" s="16">
        <v>0</v>
      </c>
      <c r="H293" s="16">
        <v>1</v>
      </c>
      <c r="I293" s="19">
        <v>6.981</v>
      </c>
      <c r="J293" s="19">
        <v>24.435</v>
      </c>
      <c r="K293" s="20">
        <v>4</v>
      </c>
      <c r="L293" s="20">
        <v>1</v>
      </c>
      <c r="M293" s="20">
        <v>0</v>
      </c>
      <c r="N293" s="20">
        <v>1</v>
      </c>
      <c r="O293" s="20">
        <v>0</v>
      </c>
      <c r="P293" s="20">
        <v>-4.104</v>
      </c>
      <c r="Q293" s="20">
        <v>0</v>
      </c>
      <c r="R293" s="20">
        <v>0</v>
      </c>
    </row>
    <row r="294" ht="16.5" spans="1:18">
      <c r="A294" s="16">
        <v>399423</v>
      </c>
      <c r="B294" s="16" t="s">
        <v>386</v>
      </c>
      <c r="C294" s="16">
        <v>1724.742</v>
      </c>
      <c r="D294" s="16">
        <v>2134.756</v>
      </c>
      <c r="E294" s="16">
        <v>0</v>
      </c>
      <c r="F294" s="16">
        <v>0</v>
      </c>
      <c r="G294" s="16">
        <v>0</v>
      </c>
      <c r="H294" s="16">
        <v>1</v>
      </c>
      <c r="I294" s="19">
        <v>7.113</v>
      </c>
      <c r="J294" s="19">
        <v>24.953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-5.836</v>
      </c>
      <c r="Q294" s="20">
        <v>0</v>
      </c>
      <c r="R294" s="20">
        <v>0</v>
      </c>
    </row>
    <row r="295" ht="16.5" spans="1:18">
      <c r="A295" s="16">
        <v>399427</v>
      </c>
      <c r="B295" s="16" t="s">
        <v>387</v>
      </c>
      <c r="C295" s="16">
        <v>2139.628</v>
      </c>
      <c r="D295" s="16">
        <v>2475.492</v>
      </c>
      <c r="E295" s="16">
        <v>0</v>
      </c>
      <c r="F295" s="16">
        <v>0</v>
      </c>
      <c r="G295" s="16">
        <v>0</v>
      </c>
      <c r="H295" s="16">
        <v>1</v>
      </c>
      <c r="I295" s="19">
        <v>1.685</v>
      </c>
      <c r="J295" s="19">
        <v>15.024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-14.674</v>
      </c>
      <c r="Q295" s="20">
        <v>0</v>
      </c>
      <c r="R295" s="20">
        <v>0</v>
      </c>
    </row>
    <row r="296" ht="16.5" spans="1:18">
      <c r="A296" s="16">
        <v>399428</v>
      </c>
      <c r="B296" s="16" t="s">
        <v>388</v>
      </c>
      <c r="C296" s="16">
        <v>2061.745</v>
      </c>
      <c r="D296" s="16">
        <v>2633.916</v>
      </c>
      <c r="E296" s="16">
        <v>0</v>
      </c>
      <c r="F296" s="16">
        <v>0</v>
      </c>
      <c r="G296" s="16">
        <v>0</v>
      </c>
      <c r="H296" s="16">
        <v>1</v>
      </c>
      <c r="I296" s="19">
        <v>7.691</v>
      </c>
      <c r="J296" s="19">
        <v>27.744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-10.323</v>
      </c>
      <c r="Q296" s="20">
        <v>0</v>
      </c>
      <c r="R296" s="20">
        <v>0</v>
      </c>
    </row>
    <row r="297" ht="16.5" spans="1:18">
      <c r="A297" s="16">
        <v>399429</v>
      </c>
      <c r="B297" s="16" t="s">
        <v>389</v>
      </c>
      <c r="C297" s="16">
        <v>1060.409</v>
      </c>
      <c r="D297" s="16">
        <v>1305.473</v>
      </c>
      <c r="E297" s="16">
        <v>0</v>
      </c>
      <c r="F297" s="16">
        <v>0</v>
      </c>
      <c r="G297" s="16">
        <v>0</v>
      </c>
      <c r="H297" s="16">
        <v>1</v>
      </c>
      <c r="I297" s="19">
        <v>4.936</v>
      </c>
      <c r="J297" s="19">
        <v>22.781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-9.615</v>
      </c>
      <c r="Q297" s="20">
        <v>0</v>
      </c>
      <c r="R297" s="20">
        <v>0</v>
      </c>
    </row>
    <row r="298" ht="16.5" spans="1:18">
      <c r="A298" s="16">
        <v>399431</v>
      </c>
      <c r="B298" s="16" t="s">
        <v>390</v>
      </c>
      <c r="C298" s="16">
        <v>6071.373</v>
      </c>
      <c r="D298" s="16">
        <v>7030.406</v>
      </c>
      <c r="E298" s="16">
        <v>0</v>
      </c>
      <c r="F298" s="16">
        <v>0</v>
      </c>
      <c r="G298" s="16">
        <v>0</v>
      </c>
      <c r="H298" s="16">
        <v>1</v>
      </c>
      <c r="I298" s="19">
        <v>0.138</v>
      </c>
      <c r="J298" s="19">
        <v>13.761</v>
      </c>
      <c r="K298" s="20">
        <v>4</v>
      </c>
      <c r="L298" s="20">
        <v>0</v>
      </c>
      <c r="M298" s="20">
        <v>0</v>
      </c>
      <c r="N298" s="20">
        <v>1</v>
      </c>
      <c r="O298" s="20">
        <v>0</v>
      </c>
      <c r="P298" s="20">
        <v>-9.516</v>
      </c>
      <c r="Q298" s="20">
        <v>0</v>
      </c>
      <c r="R298" s="20">
        <v>0</v>
      </c>
    </row>
    <row r="299" ht="16.5" spans="1:18">
      <c r="A299" s="16">
        <v>399432</v>
      </c>
      <c r="B299" s="16" t="s">
        <v>391</v>
      </c>
      <c r="C299" s="16">
        <v>3310.058</v>
      </c>
      <c r="D299" s="16">
        <v>4351.787</v>
      </c>
      <c r="E299" s="16">
        <v>0</v>
      </c>
      <c r="F299" s="16">
        <v>0</v>
      </c>
      <c r="G299" s="16">
        <v>0</v>
      </c>
      <c r="H299" s="16">
        <v>1</v>
      </c>
      <c r="I299" s="19">
        <v>3.821</v>
      </c>
      <c r="J299" s="19">
        <v>26.844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-3.392</v>
      </c>
      <c r="Q299" s="20">
        <v>0</v>
      </c>
      <c r="R299" s="20">
        <v>0</v>
      </c>
    </row>
    <row r="300" ht="16.5" spans="1:18">
      <c r="A300" s="16">
        <v>399434</v>
      </c>
      <c r="B300" s="16" t="s">
        <v>392</v>
      </c>
      <c r="C300" s="16">
        <v>1230.725</v>
      </c>
      <c r="D300" s="16">
        <v>1601.185</v>
      </c>
      <c r="E300" s="16">
        <v>0</v>
      </c>
      <c r="F300" s="16">
        <v>0</v>
      </c>
      <c r="G300" s="16">
        <v>0</v>
      </c>
      <c r="H300" s="16">
        <v>1</v>
      </c>
      <c r="I300" s="19">
        <v>8.554</v>
      </c>
      <c r="J300" s="19">
        <v>29.711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-3.548</v>
      </c>
      <c r="Q300" s="20">
        <v>0</v>
      </c>
      <c r="R300" s="20">
        <v>0</v>
      </c>
    </row>
    <row r="301" ht="16.5" spans="1:18">
      <c r="A301" s="16">
        <v>399437</v>
      </c>
      <c r="B301" s="16" t="s">
        <v>393</v>
      </c>
      <c r="C301" s="16">
        <v>4225.338</v>
      </c>
      <c r="D301" s="16">
        <v>5556.546</v>
      </c>
      <c r="E301" s="16">
        <v>0</v>
      </c>
      <c r="F301" s="16">
        <v>0</v>
      </c>
      <c r="G301" s="16">
        <v>0</v>
      </c>
      <c r="H301" s="16">
        <v>1</v>
      </c>
      <c r="I301" s="19">
        <v>11.678</v>
      </c>
      <c r="J301" s="19">
        <v>32.837</v>
      </c>
      <c r="K301" s="20">
        <v>2</v>
      </c>
      <c r="L301" s="20">
        <v>2</v>
      </c>
      <c r="M301" s="20">
        <v>0</v>
      </c>
      <c r="N301" s="20">
        <v>1</v>
      </c>
      <c r="O301" s="20">
        <v>0</v>
      </c>
      <c r="P301" s="20">
        <v>-2.044</v>
      </c>
      <c r="Q301" s="20">
        <v>0</v>
      </c>
      <c r="R301" s="20">
        <v>0</v>
      </c>
    </row>
    <row r="302" ht="16.5" spans="1:18">
      <c r="A302" s="16">
        <v>399550</v>
      </c>
      <c r="B302" s="16" t="s">
        <v>394</v>
      </c>
      <c r="C302" s="16">
        <v>6022.858</v>
      </c>
      <c r="D302" s="16">
        <v>7169.336</v>
      </c>
      <c r="E302" s="16">
        <v>0</v>
      </c>
      <c r="F302" s="16">
        <v>0</v>
      </c>
      <c r="G302" s="16">
        <v>0</v>
      </c>
      <c r="H302" s="16">
        <v>1</v>
      </c>
      <c r="I302" s="19">
        <v>0.458</v>
      </c>
      <c r="J302" s="19">
        <v>16.376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6">
        <v>399551</v>
      </c>
      <c r="B303" s="16" t="s">
        <v>395</v>
      </c>
      <c r="C303" s="16">
        <v>5967.39</v>
      </c>
      <c r="D303" s="16">
        <v>7517.136</v>
      </c>
      <c r="E303" s="16">
        <v>0</v>
      </c>
      <c r="F303" s="16">
        <v>0</v>
      </c>
      <c r="G303" s="16">
        <v>0</v>
      </c>
      <c r="H303" s="16">
        <v>1</v>
      </c>
      <c r="I303" s="19">
        <v>3.734</v>
      </c>
      <c r="J303" s="19">
        <v>23.58</v>
      </c>
      <c r="K303" s="20">
        <v>4</v>
      </c>
      <c r="L303" s="20">
        <v>2</v>
      </c>
      <c r="M303" s="20">
        <v>0</v>
      </c>
      <c r="N303" s="20">
        <v>1</v>
      </c>
      <c r="O303" s="20">
        <v>0</v>
      </c>
      <c r="P303" s="20">
        <v>-3.201</v>
      </c>
      <c r="Q303" s="20">
        <v>0</v>
      </c>
      <c r="R303" s="20">
        <v>0</v>
      </c>
    </row>
    <row r="304" ht="16.5" spans="1:18">
      <c r="A304" s="16">
        <v>399554</v>
      </c>
      <c r="B304" s="16" t="s">
        <v>396</v>
      </c>
      <c r="C304" s="16">
        <v>5942.601</v>
      </c>
      <c r="D304" s="16">
        <v>7047.854</v>
      </c>
      <c r="E304" s="16">
        <v>0</v>
      </c>
      <c r="F304" s="16">
        <v>0</v>
      </c>
      <c r="G304" s="16">
        <v>0</v>
      </c>
      <c r="H304" s="16">
        <v>1</v>
      </c>
      <c r="I304" s="19">
        <v>0.171</v>
      </c>
      <c r="J304" s="19">
        <v>15.827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6">
        <v>399555</v>
      </c>
      <c r="B305" s="16" t="s">
        <v>397</v>
      </c>
      <c r="C305" s="16">
        <v>4211.095</v>
      </c>
      <c r="D305" s="16">
        <v>5007.732</v>
      </c>
      <c r="E305" s="16">
        <v>0</v>
      </c>
      <c r="F305" s="16">
        <v>0</v>
      </c>
      <c r="G305" s="16">
        <v>0</v>
      </c>
      <c r="H305" s="16">
        <v>1</v>
      </c>
      <c r="I305" s="19">
        <v>0.411</v>
      </c>
      <c r="J305" s="19">
        <v>16.254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6">
        <v>399556</v>
      </c>
      <c r="B306" s="16" t="s">
        <v>398</v>
      </c>
      <c r="C306" s="16">
        <v>2019.344</v>
      </c>
      <c r="D306" s="16">
        <v>2425.172</v>
      </c>
      <c r="E306" s="16">
        <v>0</v>
      </c>
      <c r="F306" s="16">
        <v>0</v>
      </c>
      <c r="G306" s="16">
        <v>0</v>
      </c>
      <c r="H306" s="16">
        <v>1</v>
      </c>
      <c r="I306" s="19">
        <v>1.875</v>
      </c>
      <c r="J306" s="19">
        <v>18.296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6">
        <v>399557</v>
      </c>
      <c r="B307" s="16" t="s">
        <v>399</v>
      </c>
      <c r="C307" s="16">
        <v>1147.157</v>
      </c>
      <c r="D307" s="16">
        <v>1499.298</v>
      </c>
      <c r="E307" s="16">
        <v>0</v>
      </c>
      <c r="F307" s="16">
        <v>0</v>
      </c>
      <c r="G307" s="16">
        <v>0</v>
      </c>
      <c r="H307" s="16">
        <v>1</v>
      </c>
      <c r="I307" s="19">
        <v>6.782</v>
      </c>
      <c r="J307" s="19">
        <v>28.676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6">
        <v>399602</v>
      </c>
      <c r="B308" s="16" t="s">
        <v>400</v>
      </c>
      <c r="C308" s="16">
        <v>745.659</v>
      </c>
      <c r="D308" s="16">
        <v>916.59</v>
      </c>
      <c r="E308" s="16">
        <v>0</v>
      </c>
      <c r="F308" s="16">
        <v>0</v>
      </c>
      <c r="G308" s="16">
        <v>0</v>
      </c>
      <c r="H308" s="16">
        <v>1</v>
      </c>
      <c r="I308" s="19">
        <v>5.655</v>
      </c>
      <c r="J308" s="19">
        <v>23.249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6">
        <v>399604</v>
      </c>
      <c r="B309" s="16" t="s">
        <v>401</v>
      </c>
      <c r="C309" s="16">
        <v>1494.893</v>
      </c>
      <c r="D309" s="16">
        <v>1810.062</v>
      </c>
      <c r="E309" s="16">
        <v>0</v>
      </c>
      <c r="F309" s="16">
        <v>0</v>
      </c>
      <c r="G309" s="16">
        <v>0</v>
      </c>
      <c r="H309" s="16">
        <v>1</v>
      </c>
      <c r="I309" s="19">
        <v>2.475</v>
      </c>
      <c r="J309" s="19">
        <v>19.456</v>
      </c>
      <c r="K309" s="20">
        <v>4</v>
      </c>
      <c r="L309" s="20">
        <v>2</v>
      </c>
      <c r="M309" s="20">
        <v>-1</v>
      </c>
      <c r="N309" s="20">
        <v>1</v>
      </c>
      <c r="O309" s="20">
        <v>0</v>
      </c>
      <c r="P309" s="20">
        <v>0.776</v>
      </c>
      <c r="Q309" s="20">
        <v>0</v>
      </c>
      <c r="R309" s="20">
        <v>0</v>
      </c>
    </row>
    <row r="310" ht="16.5" spans="1:18">
      <c r="A310" s="16">
        <v>399606</v>
      </c>
      <c r="B310" s="16" t="s">
        <v>402</v>
      </c>
      <c r="C310" s="16">
        <v>1672.658</v>
      </c>
      <c r="D310" s="16">
        <v>2224.267</v>
      </c>
      <c r="E310" s="16">
        <v>0</v>
      </c>
      <c r="F310" s="16">
        <v>0</v>
      </c>
      <c r="G310" s="16">
        <v>0</v>
      </c>
      <c r="H310" s="16">
        <v>1</v>
      </c>
      <c r="I310" s="19">
        <v>6.571</v>
      </c>
      <c r="J310" s="19">
        <v>29.741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6">
        <v>399608</v>
      </c>
      <c r="B311" s="16" t="s">
        <v>403</v>
      </c>
      <c r="C311" s="16">
        <v>2167.509</v>
      </c>
      <c r="D311" s="16">
        <v>2760.602</v>
      </c>
      <c r="E311" s="16">
        <v>0</v>
      </c>
      <c r="F311" s="16">
        <v>0</v>
      </c>
      <c r="G311" s="16">
        <v>0</v>
      </c>
      <c r="H311" s="16">
        <v>1</v>
      </c>
      <c r="I311" s="19">
        <v>8.68</v>
      </c>
      <c r="J311" s="19">
        <v>28.299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6">
        <v>399610</v>
      </c>
      <c r="B312" s="16" t="s">
        <v>404</v>
      </c>
      <c r="C312" s="16">
        <v>4510.58</v>
      </c>
      <c r="D312" s="16">
        <v>5717.049</v>
      </c>
      <c r="E312" s="16">
        <v>0</v>
      </c>
      <c r="F312" s="16">
        <v>0</v>
      </c>
      <c r="G312" s="16">
        <v>0</v>
      </c>
      <c r="H312" s="16">
        <v>1</v>
      </c>
      <c r="I312" s="19">
        <v>5.381</v>
      </c>
      <c r="J312" s="19">
        <v>25.349</v>
      </c>
      <c r="K312" s="20">
        <v>4</v>
      </c>
      <c r="L312" s="20">
        <v>2</v>
      </c>
      <c r="M312" s="20">
        <v>0</v>
      </c>
      <c r="N312" s="20">
        <v>1</v>
      </c>
      <c r="O312" s="20">
        <v>0</v>
      </c>
      <c r="P312" s="20">
        <v>-5.265</v>
      </c>
      <c r="Q312" s="20">
        <v>0</v>
      </c>
      <c r="R312" s="20">
        <v>0</v>
      </c>
    </row>
    <row r="313" ht="16.5" spans="1:18">
      <c r="A313" s="16">
        <v>399611</v>
      </c>
      <c r="B313" s="16" t="s">
        <v>405</v>
      </c>
      <c r="C313" s="16">
        <v>1746.119</v>
      </c>
      <c r="D313" s="16">
        <v>2204.297</v>
      </c>
      <c r="E313" s="16">
        <v>0</v>
      </c>
      <c r="F313" s="16">
        <v>0</v>
      </c>
      <c r="G313" s="16">
        <v>0</v>
      </c>
      <c r="H313" s="16">
        <v>1</v>
      </c>
      <c r="I313" s="19">
        <v>5.108</v>
      </c>
      <c r="J313" s="19">
        <v>24.832</v>
      </c>
      <c r="K313" s="20">
        <v>4</v>
      </c>
      <c r="L313" s="20">
        <v>2</v>
      </c>
      <c r="M313" s="20">
        <v>-1</v>
      </c>
      <c r="N313" s="20">
        <v>1</v>
      </c>
      <c r="O313" s="20">
        <v>0</v>
      </c>
      <c r="P313" s="20">
        <v>-1.717</v>
      </c>
      <c r="Q313" s="20">
        <v>0</v>
      </c>
      <c r="R313" s="20">
        <v>0</v>
      </c>
    </row>
    <row r="314" ht="16.5" spans="1:18">
      <c r="A314" s="16">
        <v>399612</v>
      </c>
      <c r="B314" s="16" t="s">
        <v>406</v>
      </c>
      <c r="C314" s="16">
        <v>1507.273</v>
      </c>
      <c r="D314" s="16">
        <v>1907.059</v>
      </c>
      <c r="E314" s="16">
        <v>0</v>
      </c>
      <c r="F314" s="16">
        <v>0</v>
      </c>
      <c r="G314" s="16">
        <v>0</v>
      </c>
      <c r="H314" s="16">
        <v>1</v>
      </c>
      <c r="I314" s="19">
        <v>4.728</v>
      </c>
      <c r="J314" s="19">
        <v>24.7</v>
      </c>
      <c r="K314" s="20">
        <v>4</v>
      </c>
      <c r="L314" s="20">
        <v>2</v>
      </c>
      <c r="M314" s="20">
        <v>-1</v>
      </c>
      <c r="N314" s="20">
        <v>1</v>
      </c>
      <c r="O314" s="20">
        <v>0</v>
      </c>
      <c r="P314" s="20">
        <v>-5.933</v>
      </c>
      <c r="Q314" s="20">
        <v>0</v>
      </c>
      <c r="R314" s="20">
        <v>0</v>
      </c>
    </row>
    <row r="315" ht="16.5" spans="1:18">
      <c r="A315" s="16">
        <v>399615</v>
      </c>
      <c r="B315" s="16" t="s">
        <v>407</v>
      </c>
      <c r="C315" s="16">
        <v>2283.587</v>
      </c>
      <c r="D315" s="16">
        <v>2899.526</v>
      </c>
      <c r="E315" s="16">
        <v>0</v>
      </c>
      <c r="F315" s="16">
        <v>0</v>
      </c>
      <c r="G315" s="16">
        <v>0</v>
      </c>
      <c r="H315" s="16">
        <v>1</v>
      </c>
      <c r="I315" s="19">
        <v>6.632</v>
      </c>
      <c r="J315" s="19">
        <v>26.466</v>
      </c>
      <c r="K315" s="20">
        <v>4</v>
      </c>
      <c r="L315" s="20">
        <v>2</v>
      </c>
      <c r="M315" s="20">
        <v>-1</v>
      </c>
      <c r="N315" s="20">
        <v>1</v>
      </c>
      <c r="O315" s="20">
        <v>0</v>
      </c>
      <c r="P315" s="20">
        <v>-0.807</v>
      </c>
      <c r="Q315" s="20">
        <v>0</v>
      </c>
      <c r="R315" s="20">
        <v>0</v>
      </c>
    </row>
    <row r="316" ht="16.5" spans="1:18">
      <c r="A316" s="16">
        <v>399616</v>
      </c>
      <c r="B316" s="16" t="s">
        <v>408</v>
      </c>
      <c r="C316" s="16">
        <v>4706.996</v>
      </c>
      <c r="D316" s="16">
        <v>5717.106</v>
      </c>
      <c r="E316" s="16">
        <v>0</v>
      </c>
      <c r="F316" s="16">
        <v>0</v>
      </c>
      <c r="G316" s="16">
        <v>0</v>
      </c>
      <c r="H316" s="16">
        <v>1</v>
      </c>
      <c r="I316" s="19">
        <v>4.889</v>
      </c>
      <c r="J316" s="19">
        <v>21.693</v>
      </c>
      <c r="K316" s="20">
        <v>4</v>
      </c>
      <c r="L316" s="20">
        <v>2</v>
      </c>
      <c r="M316" s="20">
        <v>0</v>
      </c>
      <c r="N316" s="20">
        <v>1</v>
      </c>
      <c r="O316" s="20">
        <v>0</v>
      </c>
      <c r="P316" s="20">
        <v>-5.005</v>
      </c>
      <c r="Q316" s="20">
        <v>0</v>
      </c>
      <c r="R316" s="20">
        <v>0</v>
      </c>
    </row>
    <row r="317" ht="16.5" spans="1:18">
      <c r="A317" s="16">
        <v>399619</v>
      </c>
      <c r="B317" s="16" t="s">
        <v>409</v>
      </c>
      <c r="C317" s="16">
        <v>4519.97</v>
      </c>
      <c r="D317" s="16">
        <v>5847.327</v>
      </c>
      <c r="E317" s="16">
        <v>0</v>
      </c>
      <c r="F317" s="16">
        <v>0</v>
      </c>
      <c r="G317" s="16">
        <v>0</v>
      </c>
      <c r="H317" s="16">
        <v>1</v>
      </c>
      <c r="I317" s="19">
        <v>11.932</v>
      </c>
      <c r="J317" s="19">
        <v>31.924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6">
        <v>399620</v>
      </c>
      <c r="B318" s="16" t="s">
        <v>410</v>
      </c>
      <c r="C318" s="16">
        <v>2969.593</v>
      </c>
      <c r="D318" s="16">
        <v>3745.719</v>
      </c>
      <c r="E318" s="16">
        <v>0</v>
      </c>
      <c r="F318" s="16">
        <v>0</v>
      </c>
      <c r="G318" s="16">
        <v>0</v>
      </c>
      <c r="H318" s="16">
        <v>1</v>
      </c>
      <c r="I318" s="19">
        <v>9.893</v>
      </c>
      <c r="J318" s="19">
        <v>28.563</v>
      </c>
      <c r="K318" s="20">
        <v>4</v>
      </c>
      <c r="L318" s="20">
        <v>2</v>
      </c>
      <c r="M318" s="20">
        <v>0</v>
      </c>
      <c r="N318" s="20">
        <v>1</v>
      </c>
      <c r="O318" s="20">
        <v>-1</v>
      </c>
      <c r="P318" s="20">
        <v>-8.008</v>
      </c>
      <c r="Q318" s="20">
        <v>0</v>
      </c>
      <c r="R318" s="20">
        <v>0</v>
      </c>
    </row>
    <row r="319" ht="16.5" spans="1:18">
      <c r="A319" s="16">
        <v>399621</v>
      </c>
      <c r="B319" s="16" t="s">
        <v>411</v>
      </c>
      <c r="C319" s="16">
        <v>3377.283</v>
      </c>
      <c r="D319" s="16">
        <v>4656.768</v>
      </c>
      <c r="E319" s="16">
        <v>0</v>
      </c>
      <c r="F319" s="16">
        <v>0</v>
      </c>
      <c r="G319" s="16">
        <v>0</v>
      </c>
      <c r="H319" s="16">
        <v>1</v>
      </c>
      <c r="I319" s="19">
        <v>11.291</v>
      </c>
      <c r="J319" s="19">
        <v>35.665</v>
      </c>
      <c r="K319" s="20">
        <v>4</v>
      </c>
      <c r="L319" s="20">
        <v>0</v>
      </c>
      <c r="M319" s="20">
        <v>0</v>
      </c>
      <c r="N319" s="20">
        <v>1</v>
      </c>
      <c r="O319" s="20">
        <v>0</v>
      </c>
      <c r="P319" s="20">
        <v>-17.69</v>
      </c>
      <c r="Q319" s="20">
        <v>0</v>
      </c>
      <c r="R319" s="20">
        <v>0</v>
      </c>
    </row>
    <row r="320" ht="16.5" spans="1:18">
      <c r="A320" s="16">
        <v>399623</v>
      </c>
      <c r="B320" s="16" t="s">
        <v>412</v>
      </c>
      <c r="C320" s="16">
        <v>5466.156</v>
      </c>
      <c r="D320" s="16">
        <v>6646.674</v>
      </c>
      <c r="E320" s="16">
        <v>0</v>
      </c>
      <c r="F320" s="16">
        <v>0</v>
      </c>
      <c r="G320" s="16">
        <v>0</v>
      </c>
      <c r="H320" s="16">
        <v>1</v>
      </c>
      <c r="I320" s="19">
        <v>5.503</v>
      </c>
      <c r="J320" s="19">
        <v>22.287</v>
      </c>
      <c r="K320" s="20">
        <v>4</v>
      </c>
      <c r="L320" s="20">
        <v>1</v>
      </c>
      <c r="M320" s="20">
        <v>0</v>
      </c>
      <c r="N320" s="20">
        <v>1</v>
      </c>
      <c r="O320" s="20">
        <v>0</v>
      </c>
      <c r="P320" s="20">
        <v>-4.674</v>
      </c>
      <c r="Q320" s="20">
        <v>0</v>
      </c>
      <c r="R320" s="20">
        <v>0</v>
      </c>
    </row>
    <row r="321" ht="16.5" spans="1:18">
      <c r="A321" s="16">
        <v>399624</v>
      </c>
      <c r="B321" s="16" t="s">
        <v>413</v>
      </c>
      <c r="C321" s="16">
        <v>1403.982</v>
      </c>
      <c r="D321" s="16">
        <v>1784.957</v>
      </c>
      <c r="E321" s="16">
        <v>0</v>
      </c>
      <c r="F321" s="16">
        <v>0</v>
      </c>
      <c r="G321" s="16">
        <v>0</v>
      </c>
      <c r="H321" s="16">
        <v>1</v>
      </c>
      <c r="I321" s="19">
        <v>9.057</v>
      </c>
      <c r="J321" s="19">
        <v>28.468</v>
      </c>
      <c r="K321" s="20">
        <v>4</v>
      </c>
      <c r="L321" s="20">
        <v>0</v>
      </c>
      <c r="M321" s="20">
        <v>0</v>
      </c>
      <c r="N321" s="20">
        <v>1</v>
      </c>
      <c r="O321" s="20">
        <v>0</v>
      </c>
      <c r="P321" s="20">
        <v>-12.633</v>
      </c>
      <c r="Q321" s="20">
        <v>0</v>
      </c>
      <c r="R321" s="20">
        <v>0</v>
      </c>
    </row>
    <row r="322" ht="16.5" spans="1:18">
      <c r="A322" s="16">
        <v>399625</v>
      </c>
      <c r="B322" s="16" t="s">
        <v>414</v>
      </c>
      <c r="C322" s="16">
        <v>1332.885</v>
      </c>
      <c r="D322" s="16">
        <v>1684.589</v>
      </c>
      <c r="E322" s="16">
        <v>0</v>
      </c>
      <c r="F322" s="16">
        <v>0</v>
      </c>
      <c r="G322" s="16">
        <v>0</v>
      </c>
      <c r="H322" s="16">
        <v>1</v>
      </c>
      <c r="I322" s="19">
        <v>6.726</v>
      </c>
      <c r="J322" s="19">
        <v>26.199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-5.252</v>
      </c>
      <c r="Q322" s="20">
        <v>0</v>
      </c>
      <c r="R322" s="20">
        <v>0</v>
      </c>
    </row>
    <row r="323" ht="16.5" spans="1:18">
      <c r="A323" s="16">
        <v>399626</v>
      </c>
      <c r="B323" s="16" t="s">
        <v>415</v>
      </c>
      <c r="C323" s="16">
        <v>1012.147</v>
      </c>
      <c r="D323" s="16">
        <v>1311.849</v>
      </c>
      <c r="E323" s="16">
        <v>0</v>
      </c>
      <c r="F323" s="16">
        <v>0</v>
      </c>
      <c r="G323" s="16">
        <v>0</v>
      </c>
      <c r="H323" s="16">
        <v>1</v>
      </c>
      <c r="I323" s="19">
        <v>6.951</v>
      </c>
      <c r="J323" s="19">
        <v>28.208</v>
      </c>
      <c r="K323" s="20">
        <v>4</v>
      </c>
      <c r="L323" s="20">
        <v>0</v>
      </c>
      <c r="M323" s="20">
        <v>0</v>
      </c>
      <c r="N323" s="20">
        <v>1</v>
      </c>
      <c r="O323" s="20">
        <v>0</v>
      </c>
      <c r="P323" s="20">
        <v>-11.712</v>
      </c>
      <c r="Q323" s="20">
        <v>0</v>
      </c>
      <c r="R323" s="20">
        <v>0</v>
      </c>
    </row>
    <row r="324" ht="16.5" spans="1:18">
      <c r="A324" s="16">
        <v>399627</v>
      </c>
      <c r="B324" s="16" t="s">
        <v>416</v>
      </c>
      <c r="C324" s="16">
        <v>1674.162</v>
      </c>
      <c r="D324" s="16">
        <v>2044.79</v>
      </c>
      <c r="E324" s="16">
        <v>0</v>
      </c>
      <c r="F324" s="16">
        <v>0</v>
      </c>
      <c r="G324" s="16">
        <v>0</v>
      </c>
      <c r="H324" s="16">
        <v>1</v>
      </c>
      <c r="I324" s="19">
        <v>3.829</v>
      </c>
      <c r="J324" s="19">
        <v>21.261</v>
      </c>
      <c r="K324" s="20">
        <v>4</v>
      </c>
      <c r="L324" s="20">
        <v>0</v>
      </c>
      <c r="M324" s="20">
        <v>0</v>
      </c>
      <c r="N324" s="20">
        <v>0</v>
      </c>
      <c r="O324" s="20">
        <v>0</v>
      </c>
      <c r="P324" s="20">
        <v>-6.847</v>
      </c>
      <c r="Q324" s="20">
        <v>0</v>
      </c>
      <c r="R324" s="20">
        <v>0</v>
      </c>
    </row>
    <row r="325" ht="16.5" spans="1:18">
      <c r="A325" s="16">
        <v>399628</v>
      </c>
      <c r="B325" s="16" t="s">
        <v>417</v>
      </c>
      <c r="C325" s="16">
        <v>1281.988</v>
      </c>
      <c r="D325" s="16">
        <v>1642.456</v>
      </c>
      <c r="E325" s="16">
        <v>0</v>
      </c>
      <c r="F325" s="16">
        <v>0</v>
      </c>
      <c r="G325" s="16">
        <v>0</v>
      </c>
      <c r="H325" s="16">
        <v>1</v>
      </c>
      <c r="I325" s="19">
        <v>6.626</v>
      </c>
      <c r="J325" s="19">
        <v>27.119</v>
      </c>
      <c r="K325" s="20">
        <v>3</v>
      </c>
      <c r="L325" s="20">
        <v>2</v>
      </c>
      <c r="M325" s="20">
        <v>0</v>
      </c>
      <c r="N325" s="20">
        <v>1</v>
      </c>
      <c r="O325" s="20">
        <v>0</v>
      </c>
      <c r="P325" s="20">
        <v>-3.321</v>
      </c>
      <c r="Q325" s="20">
        <v>0</v>
      </c>
      <c r="R325" s="20">
        <v>0</v>
      </c>
    </row>
    <row r="326" ht="16.5" spans="1:18">
      <c r="A326" s="16">
        <v>399629</v>
      </c>
      <c r="B326" s="16" t="s">
        <v>418</v>
      </c>
      <c r="C326" s="16">
        <v>1945.676</v>
      </c>
      <c r="D326" s="16">
        <v>2404.212</v>
      </c>
      <c r="E326" s="16">
        <v>0</v>
      </c>
      <c r="F326" s="16">
        <v>0</v>
      </c>
      <c r="G326" s="16">
        <v>0</v>
      </c>
      <c r="H326" s="16">
        <v>1</v>
      </c>
      <c r="I326" s="19">
        <v>3.584</v>
      </c>
      <c r="J326" s="19">
        <v>21.973</v>
      </c>
      <c r="K326" s="20">
        <v>4</v>
      </c>
      <c r="L326" s="20">
        <v>1</v>
      </c>
      <c r="M326" s="20">
        <v>0</v>
      </c>
      <c r="N326" s="20">
        <v>0</v>
      </c>
      <c r="O326" s="20">
        <v>0</v>
      </c>
      <c r="P326" s="20">
        <v>-8.108</v>
      </c>
      <c r="Q326" s="20">
        <v>0</v>
      </c>
      <c r="R326" s="20">
        <v>0</v>
      </c>
    </row>
    <row r="327" ht="16.5" spans="1:18">
      <c r="A327" s="16">
        <v>399630</v>
      </c>
      <c r="B327" s="16" t="s">
        <v>419</v>
      </c>
      <c r="C327" s="16">
        <v>952.494</v>
      </c>
      <c r="D327" s="16">
        <v>1223.119</v>
      </c>
      <c r="E327" s="16">
        <v>0</v>
      </c>
      <c r="F327" s="16">
        <v>0</v>
      </c>
      <c r="G327" s="16">
        <v>0</v>
      </c>
      <c r="H327" s="16">
        <v>1</v>
      </c>
      <c r="I327" s="19">
        <v>4.797</v>
      </c>
      <c r="J327" s="19">
        <v>25.861</v>
      </c>
      <c r="K327" s="20">
        <v>4</v>
      </c>
      <c r="L327" s="20">
        <v>0</v>
      </c>
      <c r="M327" s="20">
        <v>0</v>
      </c>
      <c r="N327" s="20">
        <v>1</v>
      </c>
      <c r="O327" s="20">
        <v>0</v>
      </c>
      <c r="P327" s="20">
        <v>-22.418</v>
      </c>
      <c r="Q327" s="20">
        <v>0</v>
      </c>
      <c r="R327" s="20">
        <v>0</v>
      </c>
    </row>
    <row r="328" ht="16.5" spans="1:18">
      <c r="A328" s="16">
        <v>399631</v>
      </c>
      <c r="B328" s="16" t="s">
        <v>420</v>
      </c>
      <c r="C328" s="16">
        <v>1656.37</v>
      </c>
      <c r="D328" s="16">
        <v>2010.432</v>
      </c>
      <c r="E328" s="16">
        <v>0</v>
      </c>
      <c r="F328" s="16">
        <v>0</v>
      </c>
      <c r="G328" s="16">
        <v>0</v>
      </c>
      <c r="H328" s="16">
        <v>1</v>
      </c>
      <c r="I328" s="19">
        <v>1.625</v>
      </c>
      <c r="J328" s="19">
        <v>18.95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-7.733</v>
      </c>
      <c r="Q328" s="20">
        <v>0</v>
      </c>
      <c r="R328" s="20">
        <v>0</v>
      </c>
    </row>
    <row r="329" ht="16.5" spans="1:18">
      <c r="A329" s="16">
        <v>399632</v>
      </c>
      <c r="B329" s="16" t="s">
        <v>421</v>
      </c>
      <c r="C329" s="16">
        <v>3380.851</v>
      </c>
      <c r="D329" s="16">
        <v>4249.898</v>
      </c>
      <c r="E329" s="16">
        <v>0</v>
      </c>
      <c r="F329" s="16">
        <v>0</v>
      </c>
      <c r="G329" s="16">
        <v>0</v>
      </c>
      <c r="H329" s="16">
        <v>1</v>
      </c>
      <c r="I329" s="19">
        <v>1.95</v>
      </c>
      <c r="J329" s="19">
        <v>22</v>
      </c>
      <c r="K329" s="20">
        <v>4</v>
      </c>
      <c r="L329" s="20">
        <v>2</v>
      </c>
      <c r="M329" s="20">
        <v>0</v>
      </c>
      <c r="N329" s="20">
        <v>1</v>
      </c>
      <c r="O329" s="20">
        <v>0</v>
      </c>
      <c r="P329" s="20">
        <v>-9.068</v>
      </c>
      <c r="Q329" s="20">
        <v>0</v>
      </c>
      <c r="R329" s="20">
        <v>0</v>
      </c>
    </row>
    <row r="330" ht="16.5" spans="1:18">
      <c r="A330" s="16">
        <v>399633</v>
      </c>
      <c r="B330" s="16" t="s">
        <v>422</v>
      </c>
      <c r="C330" s="16">
        <v>3674.929</v>
      </c>
      <c r="D330" s="16">
        <v>4626.911</v>
      </c>
      <c r="E330" s="16">
        <v>0</v>
      </c>
      <c r="F330" s="16">
        <v>0</v>
      </c>
      <c r="G330" s="16">
        <v>0</v>
      </c>
      <c r="H330" s="16">
        <v>1</v>
      </c>
      <c r="I330" s="19">
        <v>4.408</v>
      </c>
      <c r="J330" s="19">
        <v>24.076</v>
      </c>
      <c r="K330" s="20">
        <v>4</v>
      </c>
      <c r="L330" s="20">
        <v>0</v>
      </c>
      <c r="M330" s="20">
        <v>0</v>
      </c>
      <c r="N330" s="20">
        <v>1</v>
      </c>
      <c r="O330" s="20">
        <v>0</v>
      </c>
      <c r="P330" s="20">
        <v>-18.621</v>
      </c>
      <c r="Q330" s="20">
        <v>0</v>
      </c>
      <c r="R330" s="20">
        <v>0</v>
      </c>
    </row>
    <row r="331" ht="16.5" spans="1:18">
      <c r="A331" s="16">
        <v>399634</v>
      </c>
      <c r="B331" s="16" t="s">
        <v>423</v>
      </c>
      <c r="C331" s="16">
        <v>2568.962</v>
      </c>
      <c r="D331" s="16">
        <v>3130.977</v>
      </c>
      <c r="E331" s="16">
        <v>0</v>
      </c>
      <c r="F331" s="16">
        <v>0</v>
      </c>
      <c r="G331" s="16">
        <v>0</v>
      </c>
      <c r="H331" s="16">
        <v>1</v>
      </c>
      <c r="I331" s="19">
        <v>5.379</v>
      </c>
      <c r="J331" s="19">
        <v>22.364</v>
      </c>
      <c r="K331" s="20">
        <v>4</v>
      </c>
      <c r="L331" s="20">
        <v>2</v>
      </c>
      <c r="M331" s="20">
        <v>0</v>
      </c>
      <c r="N331" s="20">
        <v>1</v>
      </c>
      <c r="O331" s="20">
        <v>0</v>
      </c>
      <c r="P331" s="20">
        <v>-3.367</v>
      </c>
      <c r="Q331" s="20">
        <v>0</v>
      </c>
      <c r="R331" s="20">
        <v>0</v>
      </c>
    </row>
    <row r="332" ht="16.5" spans="1:18">
      <c r="A332" s="16">
        <v>399635</v>
      </c>
      <c r="B332" s="16" t="s">
        <v>424</v>
      </c>
      <c r="C332" s="16">
        <v>1111.357</v>
      </c>
      <c r="D332" s="16">
        <v>1489.879</v>
      </c>
      <c r="E332" s="16">
        <v>0</v>
      </c>
      <c r="F332" s="16">
        <v>0</v>
      </c>
      <c r="G332" s="16">
        <v>0</v>
      </c>
      <c r="H332" s="16">
        <v>1</v>
      </c>
      <c r="I332" s="19">
        <v>5.71</v>
      </c>
      <c r="J332" s="19">
        <v>29.666</v>
      </c>
      <c r="K332" s="20">
        <v>4</v>
      </c>
      <c r="L332" s="20">
        <v>0</v>
      </c>
      <c r="M332" s="20">
        <v>0</v>
      </c>
      <c r="N332" s="20">
        <v>1</v>
      </c>
      <c r="O332" s="20">
        <v>0</v>
      </c>
      <c r="P332" s="20">
        <v>-3.875</v>
      </c>
      <c r="Q332" s="20">
        <v>0</v>
      </c>
      <c r="R332" s="20">
        <v>0</v>
      </c>
    </row>
    <row r="333" ht="16.5" spans="1:18">
      <c r="A333" s="16">
        <v>399636</v>
      </c>
      <c r="B333" s="16" t="s">
        <v>425</v>
      </c>
      <c r="C333" s="16">
        <v>3609.232</v>
      </c>
      <c r="D333" s="16">
        <v>4537.246</v>
      </c>
      <c r="E333" s="16">
        <v>0</v>
      </c>
      <c r="F333" s="16">
        <v>0</v>
      </c>
      <c r="G333" s="16">
        <v>0</v>
      </c>
      <c r="H333" s="16">
        <v>1</v>
      </c>
      <c r="I333" s="19">
        <v>5.65</v>
      </c>
      <c r="J333" s="19">
        <v>24.948</v>
      </c>
      <c r="K333" s="20">
        <v>4</v>
      </c>
      <c r="L333" s="20">
        <v>0</v>
      </c>
      <c r="M333" s="20">
        <v>0</v>
      </c>
      <c r="N333" s="20">
        <v>0</v>
      </c>
      <c r="O333" s="20">
        <v>0</v>
      </c>
      <c r="P333" s="20">
        <v>-4.813</v>
      </c>
      <c r="Q333" s="20">
        <v>0</v>
      </c>
      <c r="R333" s="20">
        <v>0</v>
      </c>
    </row>
    <row r="334" ht="16.5" spans="1:18">
      <c r="A334" s="16">
        <v>399637</v>
      </c>
      <c r="B334" s="16" t="s">
        <v>426</v>
      </c>
      <c r="C334" s="16">
        <v>1326.998</v>
      </c>
      <c r="D334" s="16">
        <v>1753.493</v>
      </c>
      <c r="E334" s="16">
        <v>0</v>
      </c>
      <c r="F334" s="16">
        <v>0</v>
      </c>
      <c r="G334" s="16">
        <v>0</v>
      </c>
      <c r="H334" s="16">
        <v>1</v>
      </c>
      <c r="I334" s="19">
        <v>7.336</v>
      </c>
      <c r="J334" s="19">
        <v>29.874</v>
      </c>
      <c r="K334" s="20">
        <v>3</v>
      </c>
      <c r="L334" s="20">
        <v>2</v>
      </c>
      <c r="M334" s="20">
        <v>0</v>
      </c>
      <c r="N334" s="20">
        <v>1</v>
      </c>
      <c r="O334" s="20">
        <v>0</v>
      </c>
      <c r="P334" s="20">
        <v>-4.738</v>
      </c>
      <c r="Q334" s="20">
        <v>0</v>
      </c>
      <c r="R334" s="20">
        <v>0</v>
      </c>
    </row>
    <row r="335" ht="16.5" spans="1:18">
      <c r="A335" s="16">
        <v>399638</v>
      </c>
      <c r="B335" s="16" t="s">
        <v>427</v>
      </c>
      <c r="C335" s="16">
        <v>3955.136</v>
      </c>
      <c r="D335" s="16">
        <v>5073.625</v>
      </c>
      <c r="E335" s="16">
        <v>0</v>
      </c>
      <c r="F335" s="16">
        <v>0</v>
      </c>
      <c r="G335" s="16">
        <v>0</v>
      </c>
      <c r="H335" s="16">
        <v>1</v>
      </c>
      <c r="I335" s="19">
        <v>5.636</v>
      </c>
      <c r="J335" s="19">
        <v>26.439</v>
      </c>
      <c r="K335" s="20">
        <v>4</v>
      </c>
      <c r="L335" s="20">
        <v>0</v>
      </c>
      <c r="M335" s="20">
        <v>0</v>
      </c>
      <c r="N335" s="20">
        <v>0</v>
      </c>
      <c r="O335" s="20">
        <v>0</v>
      </c>
      <c r="P335" s="20">
        <v>-3.838</v>
      </c>
      <c r="Q335" s="20">
        <v>0</v>
      </c>
      <c r="R335" s="20">
        <v>0</v>
      </c>
    </row>
    <row r="336" ht="16.5" spans="1:18">
      <c r="A336" s="16">
        <v>399640</v>
      </c>
      <c r="B336" s="16" t="s">
        <v>428</v>
      </c>
      <c r="C336" s="16">
        <v>1447.049</v>
      </c>
      <c r="D336" s="16">
        <v>1897.263</v>
      </c>
      <c r="E336" s="16">
        <v>0</v>
      </c>
      <c r="F336" s="16">
        <v>0</v>
      </c>
      <c r="G336" s="16">
        <v>0</v>
      </c>
      <c r="H336" s="16">
        <v>1</v>
      </c>
      <c r="I336" s="19">
        <v>11.163</v>
      </c>
      <c r="J336" s="19">
        <v>32.244</v>
      </c>
      <c r="K336" s="20">
        <v>4</v>
      </c>
      <c r="L336" s="20">
        <v>0</v>
      </c>
      <c r="M336" s="20">
        <v>0</v>
      </c>
      <c r="N336" s="20">
        <v>1</v>
      </c>
      <c r="O336" s="20">
        <v>0</v>
      </c>
      <c r="P336" s="20">
        <v>-7.3</v>
      </c>
      <c r="Q336" s="20">
        <v>0</v>
      </c>
      <c r="R336" s="20">
        <v>0</v>
      </c>
    </row>
    <row r="337" ht="16.5" spans="1:18">
      <c r="A337" s="16">
        <v>399641</v>
      </c>
      <c r="B337" s="16" t="s">
        <v>429</v>
      </c>
      <c r="C337" s="16">
        <v>1586.805</v>
      </c>
      <c r="D337" s="16">
        <v>1980.899</v>
      </c>
      <c r="E337" s="16">
        <v>0</v>
      </c>
      <c r="F337" s="16">
        <v>0</v>
      </c>
      <c r="G337" s="16">
        <v>0</v>
      </c>
      <c r="H337" s="16">
        <v>1</v>
      </c>
      <c r="I337" s="19">
        <v>5.895</v>
      </c>
      <c r="J337" s="19">
        <v>24.617</v>
      </c>
      <c r="K337" s="20">
        <v>4</v>
      </c>
      <c r="L337" s="20">
        <v>2</v>
      </c>
      <c r="M337" s="20">
        <v>0</v>
      </c>
      <c r="N337" s="20">
        <v>1</v>
      </c>
      <c r="O337" s="20">
        <v>0</v>
      </c>
      <c r="P337" s="20">
        <v>-3.526</v>
      </c>
      <c r="Q337" s="20">
        <v>0</v>
      </c>
      <c r="R337" s="20">
        <v>0</v>
      </c>
    </row>
    <row r="338" ht="16.5" spans="1:18">
      <c r="A338" s="16">
        <v>399642</v>
      </c>
      <c r="B338" s="16" t="s">
        <v>430</v>
      </c>
      <c r="C338" s="16">
        <v>1336.026</v>
      </c>
      <c r="D338" s="16">
        <v>1626.261</v>
      </c>
      <c r="E338" s="16">
        <v>0</v>
      </c>
      <c r="F338" s="16">
        <v>0</v>
      </c>
      <c r="G338" s="16">
        <v>0</v>
      </c>
      <c r="H338" s="16">
        <v>1</v>
      </c>
      <c r="I338" s="19">
        <v>6.547</v>
      </c>
      <c r="J338" s="19">
        <v>23.225</v>
      </c>
      <c r="K338" s="20">
        <v>4</v>
      </c>
      <c r="L338" s="20">
        <v>0</v>
      </c>
      <c r="M338" s="20">
        <v>0</v>
      </c>
      <c r="N338" s="20">
        <v>1</v>
      </c>
      <c r="O338" s="20">
        <v>0</v>
      </c>
      <c r="P338" s="20">
        <v>-2.873</v>
      </c>
      <c r="Q338" s="20">
        <v>0</v>
      </c>
      <c r="R338" s="20">
        <v>0</v>
      </c>
    </row>
    <row r="339" ht="16.5" spans="1:18">
      <c r="A339" s="16">
        <v>399643</v>
      </c>
      <c r="B339" s="16" t="s">
        <v>431</v>
      </c>
      <c r="C339" s="16">
        <v>1820.842</v>
      </c>
      <c r="D339" s="16">
        <v>2431.87</v>
      </c>
      <c r="E339" s="16">
        <v>0</v>
      </c>
      <c r="F339" s="16">
        <v>0</v>
      </c>
      <c r="G339" s="16">
        <v>0</v>
      </c>
      <c r="H339" s="16">
        <v>1</v>
      </c>
      <c r="I339" s="19">
        <v>8.589</v>
      </c>
      <c r="J339" s="19">
        <v>31.557</v>
      </c>
      <c r="K339" s="20">
        <v>4</v>
      </c>
      <c r="L339" s="20">
        <v>0</v>
      </c>
      <c r="M339" s="20">
        <v>0</v>
      </c>
      <c r="N339" s="20">
        <v>0</v>
      </c>
      <c r="O339" s="20">
        <v>0</v>
      </c>
      <c r="P339" s="20">
        <v>-7.842</v>
      </c>
      <c r="Q339" s="20">
        <v>0</v>
      </c>
      <c r="R339" s="20">
        <v>0</v>
      </c>
    </row>
    <row r="340" ht="16.5" spans="1:18">
      <c r="A340" s="16">
        <v>399648</v>
      </c>
      <c r="B340" s="16" t="s">
        <v>432</v>
      </c>
      <c r="C340" s="16">
        <v>8322.129</v>
      </c>
      <c r="D340" s="16">
        <v>10082.442</v>
      </c>
      <c r="E340" s="16">
        <v>0</v>
      </c>
      <c r="F340" s="16">
        <v>0</v>
      </c>
      <c r="G340" s="16">
        <v>0</v>
      </c>
      <c r="H340" s="16">
        <v>1</v>
      </c>
      <c r="I340" s="19">
        <v>1.792</v>
      </c>
      <c r="J340" s="19">
        <v>18.939</v>
      </c>
      <c r="K340" s="20">
        <v>4</v>
      </c>
      <c r="L340" s="20">
        <v>0</v>
      </c>
      <c r="M340" s="20">
        <v>-1</v>
      </c>
      <c r="N340" s="20">
        <v>1</v>
      </c>
      <c r="O340" s="20">
        <v>0</v>
      </c>
      <c r="P340" s="20">
        <v>-8.561</v>
      </c>
      <c r="Q340" s="20">
        <v>0</v>
      </c>
      <c r="R340" s="20">
        <v>0</v>
      </c>
    </row>
    <row r="341" ht="16.5" spans="1:18">
      <c r="A341" s="16">
        <v>399650</v>
      </c>
      <c r="B341" s="16" t="s">
        <v>433</v>
      </c>
      <c r="C341" s="16">
        <v>1716.944</v>
      </c>
      <c r="D341" s="16">
        <v>2095.252</v>
      </c>
      <c r="E341" s="16">
        <v>0</v>
      </c>
      <c r="F341" s="16">
        <v>0</v>
      </c>
      <c r="G341" s="16">
        <v>0</v>
      </c>
      <c r="H341" s="16">
        <v>1</v>
      </c>
      <c r="I341" s="19">
        <v>0.848</v>
      </c>
      <c r="J341" s="19">
        <v>18.75</v>
      </c>
      <c r="K341" s="20">
        <v>3</v>
      </c>
      <c r="L341" s="20">
        <v>0</v>
      </c>
      <c r="M341" s="20">
        <v>1</v>
      </c>
      <c r="N341" s="20">
        <v>-1</v>
      </c>
      <c r="O341" s="20">
        <v>0</v>
      </c>
      <c r="P341" s="20">
        <v>0.002</v>
      </c>
      <c r="Q341" s="20">
        <v>-1</v>
      </c>
      <c r="R341" s="20">
        <v>0</v>
      </c>
    </row>
    <row r="342" ht="16.5" spans="1:18">
      <c r="A342" s="16">
        <v>399651</v>
      </c>
      <c r="B342" s="16" t="s">
        <v>434</v>
      </c>
      <c r="C342" s="16">
        <v>1233.014</v>
      </c>
      <c r="D342" s="16">
        <v>1491.884</v>
      </c>
      <c r="E342" s="16">
        <v>0</v>
      </c>
      <c r="F342" s="16">
        <v>0</v>
      </c>
      <c r="G342" s="16">
        <v>0</v>
      </c>
      <c r="H342" s="16">
        <v>1</v>
      </c>
      <c r="I342" s="19">
        <v>1.622</v>
      </c>
      <c r="J342" s="19">
        <v>18.693</v>
      </c>
      <c r="K342" s="20">
        <v>1</v>
      </c>
      <c r="L342" s="20">
        <v>2</v>
      </c>
      <c r="M342" s="20">
        <v>0</v>
      </c>
      <c r="N342" s="20">
        <v>1</v>
      </c>
      <c r="O342" s="20">
        <v>0</v>
      </c>
      <c r="P342" s="20">
        <v>-0.077</v>
      </c>
      <c r="Q342" s="20">
        <v>0</v>
      </c>
      <c r="R342" s="20">
        <v>0</v>
      </c>
    </row>
    <row r="343" ht="16.5" spans="1:18">
      <c r="A343" s="16">
        <v>399652</v>
      </c>
      <c r="B343" s="16" t="s">
        <v>435</v>
      </c>
      <c r="C343" s="16">
        <v>1943.503</v>
      </c>
      <c r="D343" s="16">
        <v>2614.154</v>
      </c>
      <c r="E343" s="16">
        <v>0</v>
      </c>
      <c r="F343" s="16">
        <v>0</v>
      </c>
      <c r="G343" s="16">
        <v>0</v>
      </c>
      <c r="H343" s="16">
        <v>1</v>
      </c>
      <c r="I343" s="19">
        <v>11.812</v>
      </c>
      <c r="J343" s="19">
        <v>34.437</v>
      </c>
      <c r="K343" s="20">
        <v>4</v>
      </c>
      <c r="L343" s="20">
        <v>0</v>
      </c>
      <c r="M343" s="20">
        <v>-1</v>
      </c>
      <c r="N343" s="20">
        <v>1</v>
      </c>
      <c r="O343" s="20">
        <v>0</v>
      </c>
      <c r="P343" s="20">
        <v>-18.193</v>
      </c>
      <c r="Q343" s="20">
        <v>0</v>
      </c>
      <c r="R343" s="20">
        <v>0</v>
      </c>
    </row>
    <row r="344" ht="16.5" spans="1:18">
      <c r="A344" s="16">
        <v>399653</v>
      </c>
      <c r="B344" s="16" t="s">
        <v>436</v>
      </c>
      <c r="C344" s="16">
        <v>1994.532</v>
      </c>
      <c r="D344" s="16">
        <v>2468.831</v>
      </c>
      <c r="E344" s="16">
        <v>0</v>
      </c>
      <c r="F344" s="16">
        <v>0</v>
      </c>
      <c r="G344" s="16">
        <v>0</v>
      </c>
      <c r="H344" s="16">
        <v>1</v>
      </c>
      <c r="I344" s="19">
        <v>1.933</v>
      </c>
      <c r="J344" s="19">
        <v>20.773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-1.165</v>
      </c>
      <c r="Q344" s="20">
        <v>0</v>
      </c>
      <c r="R344" s="20">
        <v>0</v>
      </c>
    </row>
    <row r="345" ht="16.5" spans="1:18">
      <c r="A345" s="16">
        <v>399654</v>
      </c>
      <c r="B345" s="16" t="s">
        <v>437</v>
      </c>
      <c r="C345" s="16">
        <v>1618.569</v>
      </c>
      <c r="D345" s="16">
        <v>2123.227</v>
      </c>
      <c r="E345" s="16">
        <v>0</v>
      </c>
      <c r="F345" s="16">
        <v>0</v>
      </c>
      <c r="G345" s="16">
        <v>0</v>
      </c>
      <c r="H345" s="16">
        <v>1</v>
      </c>
      <c r="I345" s="19">
        <v>9.243</v>
      </c>
      <c r="J345" s="19">
        <v>30.815</v>
      </c>
      <c r="K345" s="20">
        <v>4</v>
      </c>
      <c r="L345" s="20">
        <v>0</v>
      </c>
      <c r="M345" s="20">
        <v>0</v>
      </c>
      <c r="N345" s="20">
        <v>1</v>
      </c>
      <c r="O345" s="20">
        <v>0</v>
      </c>
      <c r="P345" s="20">
        <v>-16.75</v>
      </c>
      <c r="Q345" s="20">
        <v>0</v>
      </c>
      <c r="R345" s="20">
        <v>0</v>
      </c>
    </row>
    <row r="346" ht="16.5" spans="1:18">
      <c r="A346" s="16">
        <v>399656</v>
      </c>
      <c r="B346" s="16" t="s">
        <v>438</v>
      </c>
      <c r="C346" s="16">
        <v>4400.867</v>
      </c>
      <c r="D346" s="16">
        <v>5574.29</v>
      </c>
      <c r="E346" s="16">
        <v>0</v>
      </c>
      <c r="F346" s="16">
        <v>0</v>
      </c>
      <c r="G346" s="16">
        <v>0</v>
      </c>
      <c r="H346" s="16">
        <v>1</v>
      </c>
      <c r="I346" s="19">
        <v>0.32</v>
      </c>
      <c r="J346" s="19">
        <v>21.303</v>
      </c>
      <c r="K346" s="20">
        <v>4</v>
      </c>
      <c r="L346" s="20">
        <v>2</v>
      </c>
      <c r="M346" s="20">
        <v>0</v>
      </c>
      <c r="N346" s="20">
        <v>1</v>
      </c>
      <c r="O346" s="20">
        <v>-1</v>
      </c>
      <c r="P346" s="20">
        <v>-1.454</v>
      </c>
      <c r="Q346" s="20">
        <v>0</v>
      </c>
      <c r="R346" s="20">
        <v>0</v>
      </c>
    </row>
    <row r="347" ht="16.5" spans="1:18">
      <c r="A347" s="16">
        <v>399657</v>
      </c>
      <c r="B347" s="16" t="s">
        <v>439</v>
      </c>
      <c r="C347" s="16">
        <v>4510.678</v>
      </c>
      <c r="D347" s="16">
        <v>5709.314</v>
      </c>
      <c r="E347" s="16">
        <v>0</v>
      </c>
      <c r="F347" s="16">
        <v>0</v>
      </c>
      <c r="G347" s="16">
        <v>0</v>
      </c>
      <c r="H347" s="16">
        <v>1</v>
      </c>
      <c r="I347" s="19">
        <v>2.114</v>
      </c>
      <c r="J347" s="19">
        <v>22.664</v>
      </c>
      <c r="K347" s="20">
        <v>4</v>
      </c>
      <c r="L347" s="20">
        <v>0</v>
      </c>
      <c r="M347" s="20">
        <v>0</v>
      </c>
      <c r="N347" s="20">
        <v>1</v>
      </c>
      <c r="O347" s="20">
        <v>0</v>
      </c>
      <c r="P347" s="20">
        <v>-9.129</v>
      </c>
      <c r="Q347" s="20">
        <v>0</v>
      </c>
      <c r="R347" s="20">
        <v>0</v>
      </c>
    </row>
    <row r="348" ht="16.5" spans="1:18">
      <c r="A348" s="16">
        <v>399658</v>
      </c>
      <c r="B348" s="16" t="s">
        <v>440</v>
      </c>
      <c r="C348" s="16">
        <v>3050.629</v>
      </c>
      <c r="D348" s="16">
        <v>3748.103</v>
      </c>
      <c r="E348" s="16">
        <v>0</v>
      </c>
      <c r="F348" s="16">
        <v>0</v>
      </c>
      <c r="G348" s="16">
        <v>0</v>
      </c>
      <c r="H348" s="16">
        <v>1</v>
      </c>
      <c r="I348" s="19">
        <v>3.055</v>
      </c>
      <c r="J348" s="19">
        <v>21.095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-20.753</v>
      </c>
      <c r="Q348" s="20">
        <v>0</v>
      </c>
      <c r="R348" s="20">
        <v>0</v>
      </c>
    </row>
    <row r="349" ht="16.5" spans="1:18">
      <c r="A349" s="16">
        <v>399659</v>
      </c>
      <c r="B349" s="16" t="s">
        <v>441</v>
      </c>
      <c r="C349" s="16">
        <v>2750.057</v>
      </c>
      <c r="D349" s="16">
        <v>3464.042</v>
      </c>
      <c r="E349" s="16">
        <v>0</v>
      </c>
      <c r="F349" s="16">
        <v>0</v>
      </c>
      <c r="G349" s="16">
        <v>0</v>
      </c>
      <c r="H349" s="16">
        <v>1</v>
      </c>
      <c r="I349" s="19">
        <v>5.936</v>
      </c>
      <c r="J349" s="19">
        <v>25.324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-5.362</v>
      </c>
      <c r="Q349" s="20">
        <v>0</v>
      </c>
      <c r="R349" s="20">
        <v>0</v>
      </c>
    </row>
    <row r="350" ht="16.5" spans="1:18">
      <c r="A350" s="16">
        <v>399660</v>
      </c>
      <c r="B350" s="16" t="s">
        <v>442</v>
      </c>
      <c r="C350" s="16">
        <v>1515.105</v>
      </c>
      <c r="D350" s="16">
        <v>1924.826</v>
      </c>
      <c r="E350" s="16">
        <v>0</v>
      </c>
      <c r="F350" s="16">
        <v>0</v>
      </c>
      <c r="G350" s="16">
        <v>0</v>
      </c>
      <c r="H350" s="16">
        <v>1</v>
      </c>
      <c r="I350" s="19">
        <v>4.299</v>
      </c>
      <c r="J350" s="19">
        <v>24.67</v>
      </c>
      <c r="K350" s="20">
        <v>1</v>
      </c>
      <c r="L350" s="20">
        <v>2</v>
      </c>
      <c r="M350" s="20">
        <v>0</v>
      </c>
      <c r="N350" s="20">
        <v>0</v>
      </c>
      <c r="O350" s="20">
        <v>0</v>
      </c>
      <c r="P350" s="20">
        <v>0.001</v>
      </c>
      <c r="Q350" s="20">
        <v>0</v>
      </c>
      <c r="R350" s="20">
        <v>-1</v>
      </c>
    </row>
    <row r="351" ht="16.5" spans="1:18">
      <c r="A351" s="16">
        <v>399661</v>
      </c>
      <c r="B351" s="16" t="s">
        <v>443</v>
      </c>
      <c r="C351" s="16">
        <v>4362.765</v>
      </c>
      <c r="D351" s="16">
        <v>5324.036</v>
      </c>
      <c r="E351" s="16">
        <v>0</v>
      </c>
      <c r="F351" s="16">
        <v>0</v>
      </c>
      <c r="G351" s="16">
        <v>0</v>
      </c>
      <c r="H351" s="16">
        <v>1</v>
      </c>
      <c r="I351" s="19">
        <v>0.939</v>
      </c>
      <c r="J351" s="19">
        <v>18.825</v>
      </c>
      <c r="K351" s="20">
        <v>0</v>
      </c>
      <c r="L351" s="20">
        <v>2</v>
      </c>
      <c r="M351" s="20">
        <v>1</v>
      </c>
      <c r="N351" s="20">
        <v>-1</v>
      </c>
      <c r="O351" s="20">
        <v>0</v>
      </c>
      <c r="P351" s="20">
        <v>0.014</v>
      </c>
      <c r="Q351" s="20">
        <v>0</v>
      </c>
      <c r="R351" s="20">
        <v>0</v>
      </c>
    </row>
    <row r="352" ht="16.5" spans="1:18">
      <c r="A352" s="16">
        <v>399662</v>
      </c>
      <c r="B352" s="16" t="s">
        <v>444</v>
      </c>
      <c r="C352" s="16">
        <v>1155.491</v>
      </c>
      <c r="D352" s="16">
        <v>1510.313</v>
      </c>
      <c r="E352" s="16">
        <v>0</v>
      </c>
      <c r="F352" s="16">
        <v>0</v>
      </c>
      <c r="G352" s="16">
        <v>0</v>
      </c>
      <c r="H352" s="16">
        <v>1</v>
      </c>
      <c r="I352" s="19">
        <v>8.801</v>
      </c>
      <c r="J352" s="19">
        <v>30.227</v>
      </c>
      <c r="K352" s="20">
        <v>4</v>
      </c>
      <c r="L352" s="20">
        <v>1</v>
      </c>
      <c r="M352" s="20">
        <v>0</v>
      </c>
      <c r="N352" s="20">
        <v>1</v>
      </c>
      <c r="O352" s="20">
        <v>-1</v>
      </c>
      <c r="P352" s="20">
        <v>-4.006</v>
      </c>
      <c r="Q352" s="20">
        <v>0</v>
      </c>
      <c r="R352" s="20">
        <v>0</v>
      </c>
    </row>
    <row r="353" ht="16.5" spans="1:18">
      <c r="A353" s="16">
        <v>399664</v>
      </c>
      <c r="B353" s="16" t="s">
        <v>445</v>
      </c>
      <c r="C353" s="16">
        <v>732.084</v>
      </c>
      <c r="D353" s="16">
        <v>923.693</v>
      </c>
      <c r="E353" s="16">
        <v>0</v>
      </c>
      <c r="F353" s="16">
        <v>0</v>
      </c>
      <c r="G353" s="16">
        <v>0</v>
      </c>
      <c r="H353" s="16">
        <v>1</v>
      </c>
      <c r="I353" s="19">
        <v>7.333</v>
      </c>
      <c r="J353" s="19">
        <v>26.556</v>
      </c>
      <c r="K353" s="20">
        <v>1</v>
      </c>
      <c r="L353" s="20">
        <v>2</v>
      </c>
      <c r="M353" s="20">
        <v>0</v>
      </c>
      <c r="N353" s="20">
        <v>0</v>
      </c>
      <c r="O353" s="20">
        <v>0</v>
      </c>
      <c r="P353" s="20">
        <v>0.001</v>
      </c>
      <c r="Q353" s="20">
        <v>0</v>
      </c>
      <c r="R353" s="20">
        <v>-1</v>
      </c>
    </row>
    <row r="354" ht="16.5" spans="1:18">
      <c r="A354" s="16">
        <v>399665</v>
      </c>
      <c r="B354" s="16" t="s">
        <v>446</v>
      </c>
      <c r="C354" s="16">
        <v>1502.862</v>
      </c>
      <c r="D354" s="16">
        <v>1853.467</v>
      </c>
      <c r="E354" s="16">
        <v>0</v>
      </c>
      <c r="F354" s="16">
        <v>0</v>
      </c>
      <c r="G354" s="16">
        <v>0</v>
      </c>
      <c r="H354" s="16">
        <v>1</v>
      </c>
      <c r="I354" s="19">
        <v>1.442</v>
      </c>
      <c r="J354" s="19">
        <v>20.085</v>
      </c>
      <c r="K354" s="20">
        <v>1</v>
      </c>
      <c r="L354" s="20">
        <v>2</v>
      </c>
      <c r="M354" s="20">
        <v>0</v>
      </c>
      <c r="N354" s="20">
        <v>0</v>
      </c>
      <c r="O354" s="20">
        <v>0</v>
      </c>
      <c r="P354" s="20">
        <v>0.001</v>
      </c>
      <c r="Q354" s="20">
        <v>0</v>
      </c>
      <c r="R354" s="20">
        <v>-1</v>
      </c>
    </row>
    <row r="355" ht="16.5" spans="1:18">
      <c r="A355" s="16">
        <v>399666</v>
      </c>
      <c r="B355" s="16" t="s">
        <v>447</v>
      </c>
      <c r="C355" s="16">
        <v>976.792</v>
      </c>
      <c r="D355" s="16">
        <v>1277.695</v>
      </c>
      <c r="E355" s="16">
        <v>0</v>
      </c>
      <c r="F355" s="16">
        <v>0</v>
      </c>
      <c r="G355" s="16">
        <v>0</v>
      </c>
      <c r="H355" s="16">
        <v>1</v>
      </c>
      <c r="I355" s="19">
        <v>12.696</v>
      </c>
      <c r="J355" s="19">
        <v>33.256</v>
      </c>
      <c r="K355" s="20">
        <v>4</v>
      </c>
      <c r="L355" s="20">
        <v>2</v>
      </c>
      <c r="M355" s="20">
        <v>-1</v>
      </c>
      <c r="N355" s="20">
        <v>1</v>
      </c>
      <c r="O355" s="20">
        <v>0</v>
      </c>
      <c r="P355" s="20">
        <v>-14.698</v>
      </c>
      <c r="Q355" s="20">
        <v>0</v>
      </c>
      <c r="R355" s="20">
        <v>0</v>
      </c>
    </row>
    <row r="356" ht="16.5" spans="1:18">
      <c r="A356" s="16">
        <v>399667</v>
      </c>
      <c r="B356" s="16" t="s">
        <v>448</v>
      </c>
      <c r="C356" s="16">
        <v>2295.964</v>
      </c>
      <c r="D356" s="16">
        <v>3074.289</v>
      </c>
      <c r="E356" s="16">
        <v>0</v>
      </c>
      <c r="F356" s="16">
        <v>0</v>
      </c>
      <c r="G356" s="16">
        <v>0</v>
      </c>
      <c r="H356" s="16">
        <v>1</v>
      </c>
      <c r="I356" s="19">
        <v>8.167</v>
      </c>
      <c r="J356" s="19">
        <v>31.416</v>
      </c>
      <c r="K356" s="20">
        <v>4</v>
      </c>
      <c r="L356" s="20">
        <v>0</v>
      </c>
      <c r="M356" s="20">
        <v>0</v>
      </c>
      <c r="N356" s="20">
        <v>1</v>
      </c>
      <c r="O356" s="20">
        <v>0</v>
      </c>
      <c r="P356" s="20">
        <v>-2.023</v>
      </c>
      <c r="Q356" s="20">
        <v>0</v>
      </c>
      <c r="R356" s="20">
        <v>0</v>
      </c>
    </row>
    <row r="357" ht="16.5" spans="1:18">
      <c r="A357" s="16">
        <v>399668</v>
      </c>
      <c r="B357" s="16" t="s">
        <v>449</v>
      </c>
      <c r="C357" s="16">
        <v>2861.588</v>
      </c>
      <c r="D357" s="16">
        <v>3666.544</v>
      </c>
      <c r="E357" s="16">
        <v>0</v>
      </c>
      <c r="F357" s="16">
        <v>0</v>
      </c>
      <c r="G357" s="16">
        <v>0</v>
      </c>
      <c r="H357" s="16">
        <v>1</v>
      </c>
      <c r="I357" s="19">
        <v>8.372</v>
      </c>
      <c r="J357" s="19">
        <v>28.488</v>
      </c>
      <c r="K357" s="20">
        <v>2</v>
      </c>
      <c r="L357" s="20">
        <v>0</v>
      </c>
      <c r="M357" s="20">
        <v>0</v>
      </c>
      <c r="N357" s="20">
        <v>1</v>
      </c>
      <c r="O357" s="20">
        <v>0</v>
      </c>
      <c r="P357" s="20">
        <v>-0.278</v>
      </c>
      <c r="Q357" s="20">
        <v>0</v>
      </c>
      <c r="R357" s="20">
        <v>0</v>
      </c>
    </row>
    <row r="358" ht="16.5" spans="1:18">
      <c r="A358" s="16">
        <v>399670</v>
      </c>
      <c r="B358" s="16" t="s">
        <v>450</v>
      </c>
      <c r="C358" s="16">
        <v>2488.407</v>
      </c>
      <c r="D358" s="16">
        <v>3116.926</v>
      </c>
      <c r="E358" s="16">
        <v>0</v>
      </c>
      <c r="F358" s="16">
        <v>0</v>
      </c>
      <c r="G358" s="16">
        <v>0</v>
      </c>
      <c r="H358" s="16">
        <v>1</v>
      </c>
      <c r="I358" s="19">
        <v>5.85</v>
      </c>
      <c r="J358" s="19">
        <v>24.835</v>
      </c>
      <c r="K358" s="20">
        <v>3</v>
      </c>
      <c r="L358" s="20">
        <v>1</v>
      </c>
      <c r="M358" s="20">
        <v>0</v>
      </c>
      <c r="N358" s="20">
        <v>0</v>
      </c>
      <c r="O358" s="20">
        <v>0</v>
      </c>
      <c r="P358" s="20">
        <v>-6.177</v>
      </c>
      <c r="Q358" s="20">
        <v>0</v>
      </c>
      <c r="R358" s="20">
        <v>0</v>
      </c>
    </row>
    <row r="359" ht="16.5" spans="1:18">
      <c r="A359" s="16">
        <v>399673</v>
      </c>
      <c r="B359" s="16" t="s">
        <v>451</v>
      </c>
      <c r="C359" s="16">
        <v>1480.264</v>
      </c>
      <c r="D359" s="16">
        <v>1989.277</v>
      </c>
      <c r="E359" s="16">
        <v>0</v>
      </c>
      <c r="F359" s="16">
        <v>0</v>
      </c>
      <c r="G359" s="16">
        <v>0</v>
      </c>
      <c r="H359" s="16">
        <v>1</v>
      </c>
      <c r="I359" s="19">
        <v>8.611</v>
      </c>
      <c r="J359" s="19">
        <v>31.995</v>
      </c>
      <c r="K359" s="20">
        <v>4</v>
      </c>
      <c r="L359" s="20">
        <v>2</v>
      </c>
      <c r="M359" s="20">
        <v>0</v>
      </c>
      <c r="N359" s="20">
        <v>1</v>
      </c>
      <c r="O359" s="20">
        <v>0</v>
      </c>
      <c r="P359" s="20">
        <v>-4.72</v>
      </c>
      <c r="Q359" s="20">
        <v>0</v>
      </c>
      <c r="R359" s="20">
        <v>0</v>
      </c>
    </row>
    <row r="360" ht="16.5" spans="1:18">
      <c r="A360" s="16">
        <v>399675</v>
      </c>
      <c r="B360" s="16" t="s">
        <v>452</v>
      </c>
      <c r="C360" s="16">
        <v>1787.129</v>
      </c>
      <c r="D360" s="16">
        <v>2413.842</v>
      </c>
      <c r="E360" s="16">
        <v>0</v>
      </c>
      <c r="F360" s="16">
        <v>0</v>
      </c>
      <c r="G360" s="16">
        <v>0</v>
      </c>
      <c r="H360" s="16">
        <v>1</v>
      </c>
      <c r="I360" s="19">
        <v>16.667</v>
      </c>
      <c r="J360" s="19">
        <v>38.303</v>
      </c>
      <c r="K360" s="20">
        <v>4</v>
      </c>
      <c r="L360" s="20">
        <v>1</v>
      </c>
      <c r="M360" s="20">
        <v>0</v>
      </c>
      <c r="N360" s="20">
        <v>1</v>
      </c>
      <c r="O360" s="20">
        <v>0</v>
      </c>
      <c r="P360" s="20">
        <v>-4.916</v>
      </c>
      <c r="Q360" s="20">
        <v>0</v>
      </c>
      <c r="R360" s="20">
        <v>0</v>
      </c>
    </row>
    <row r="361" ht="16.5" spans="1:18">
      <c r="A361" s="16">
        <v>399676</v>
      </c>
      <c r="B361" s="16" t="s">
        <v>453</v>
      </c>
      <c r="C361" s="16">
        <v>2423.906</v>
      </c>
      <c r="D361" s="16">
        <v>3044.222</v>
      </c>
      <c r="E361" s="16">
        <v>0</v>
      </c>
      <c r="F361" s="16">
        <v>0</v>
      </c>
      <c r="G361" s="16">
        <v>0</v>
      </c>
      <c r="H361" s="16">
        <v>1</v>
      </c>
      <c r="I361" s="19">
        <v>3.989</v>
      </c>
      <c r="J361" s="19">
        <v>23.553</v>
      </c>
      <c r="K361" s="20">
        <v>3</v>
      </c>
      <c r="L361" s="20">
        <v>1</v>
      </c>
      <c r="M361" s="20">
        <v>0</v>
      </c>
      <c r="N361" s="20">
        <v>1</v>
      </c>
      <c r="O361" s="20">
        <v>0</v>
      </c>
      <c r="P361" s="20">
        <v>-2.912</v>
      </c>
      <c r="Q361" s="20">
        <v>0</v>
      </c>
      <c r="R361" s="20">
        <v>0</v>
      </c>
    </row>
    <row r="362" ht="16.5" spans="1:18">
      <c r="A362" s="16">
        <v>399677</v>
      </c>
      <c r="B362" s="16" t="s">
        <v>454</v>
      </c>
      <c r="C362" s="16">
        <v>2802.166</v>
      </c>
      <c r="D362" s="16">
        <v>3739.212</v>
      </c>
      <c r="E362" s="16">
        <v>0</v>
      </c>
      <c r="F362" s="16">
        <v>0</v>
      </c>
      <c r="G362" s="16">
        <v>0</v>
      </c>
      <c r="H362" s="16">
        <v>1</v>
      </c>
      <c r="I362" s="19">
        <v>18.387</v>
      </c>
      <c r="J362" s="19">
        <v>38.839</v>
      </c>
      <c r="K362" s="20">
        <v>4</v>
      </c>
      <c r="L362" s="20">
        <v>0</v>
      </c>
      <c r="M362" s="20">
        <v>0</v>
      </c>
      <c r="N362" s="20">
        <v>1</v>
      </c>
      <c r="O362" s="20">
        <v>-1</v>
      </c>
      <c r="P362" s="20">
        <v>-4.236</v>
      </c>
      <c r="Q362" s="20">
        <v>0</v>
      </c>
      <c r="R362" s="20">
        <v>0</v>
      </c>
    </row>
    <row r="363" ht="16.5" spans="1:18">
      <c r="A363" s="16">
        <v>399679</v>
      </c>
      <c r="B363" s="16" t="s">
        <v>455</v>
      </c>
      <c r="C363" s="16">
        <v>3434.392</v>
      </c>
      <c r="D363" s="16">
        <v>4316.906</v>
      </c>
      <c r="E363" s="16">
        <v>0</v>
      </c>
      <c r="F363" s="16">
        <v>0</v>
      </c>
      <c r="G363" s="16">
        <v>0</v>
      </c>
      <c r="H363" s="16">
        <v>1</v>
      </c>
      <c r="I363" s="19">
        <v>5.879</v>
      </c>
      <c r="J363" s="19">
        <v>25.12</v>
      </c>
      <c r="K363" s="20">
        <v>4</v>
      </c>
      <c r="L363" s="20">
        <v>2</v>
      </c>
      <c r="M363" s="20">
        <v>-1</v>
      </c>
      <c r="N363" s="20">
        <v>1</v>
      </c>
      <c r="O363" s="20">
        <v>0</v>
      </c>
      <c r="P363" s="20">
        <v>-4.125</v>
      </c>
      <c r="Q363" s="20">
        <v>0</v>
      </c>
      <c r="R363" s="20">
        <v>0</v>
      </c>
    </row>
    <row r="364" ht="16.5" spans="1:18">
      <c r="A364" s="16">
        <v>399682</v>
      </c>
      <c r="B364" s="16" t="s">
        <v>456</v>
      </c>
      <c r="C364" s="16">
        <v>1037.855</v>
      </c>
      <c r="D364" s="16">
        <v>1320.186</v>
      </c>
      <c r="E364" s="16">
        <v>0</v>
      </c>
      <c r="F364" s="16">
        <v>0</v>
      </c>
      <c r="G364" s="16">
        <v>0</v>
      </c>
      <c r="H364" s="16">
        <v>1</v>
      </c>
      <c r="I364" s="19">
        <v>5.838</v>
      </c>
      <c r="J364" s="19">
        <v>25.975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-8.624</v>
      </c>
      <c r="Q364" s="20">
        <v>0</v>
      </c>
      <c r="R364" s="20">
        <v>0</v>
      </c>
    </row>
    <row r="365" ht="16.5" spans="1:18">
      <c r="A365" s="16">
        <v>399683</v>
      </c>
      <c r="B365" s="16" t="s">
        <v>457</v>
      </c>
      <c r="C365" s="16">
        <v>1416.342</v>
      </c>
      <c r="D365" s="16">
        <v>1703.037</v>
      </c>
      <c r="E365" s="16">
        <v>0</v>
      </c>
      <c r="F365" s="16">
        <v>0</v>
      </c>
      <c r="G365" s="16">
        <v>0</v>
      </c>
      <c r="H365" s="16">
        <v>1</v>
      </c>
      <c r="I365" s="19">
        <v>4.446</v>
      </c>
      <c r="J365" s="19">
        <v>20.532</v>
      </c>
      <c r="K365" s="20">
        <v>4</v>
      </c>
      <c r="L365" s="20">
        <v>2</v>
      </c>
      <c r="M365" s="20">
        <v>-1</v>
      </c>
      <c r="N365" s="20">
        <v>1</v>
      </c>
      <c r="O365" s="20">
        <v>0</v>
      </c>
      <c r="P365" s="20">
        <v>-7.129</v>
      </c>
      <c r="Q365" s="20">
        <v>0</v>
      </c>
      <c r="R365" s="20">
        <v>0</v>
      </c>
    </row>
    <row r="366" ht="16.5" spans="1:18">
      <c r="A366" s="16">
        <v>399686</v>
      </c>
      <c r="B366" s="16" t="s">
        <v>458</v>
      </c>
      <c r="C366" s="16">
        <v>1328.951</v>
      </c>
      <c r="D366" s="16">
        <v>1761.161</v>
      </c>
      <c r="E366" s="16">
        <v>0</v>
      </c>
      <c r="F366" s="16">
        <v>0</v>
      </c>
      <c r="G366" s="16">
        <v>0</v>
      </c>
      <c r="H366" s="16">
        <v>1</v>
      </c>
      <c r="I366" s="19">
        <v>13.13</v>
      </c>
      <c r="J366" s="19">
        <v>34.449</v>
      </c>
      <c r="K366" s="20">
        <v>4</v>
      </c>
      <c r="L366" s="20">
        <v>2</v>
      </c>
      <c r="M366" s="20">
        <v>0</v>
      </c>
      <c r="N366" s="20">
        <v>1</v>
      </c>
      <c r="O366" s="20">
        <v>0</v>
      </c>
      <c r="P366" s="20">
        <v>-5.565</v>
      </c>
      <c r="Q366" s="20">
        <v>0</v>
      </c>
      <c r="R366" s="20">
        <v>0</v>
      </c>
    </row>
    <row r="367" ht="16.5" spans="1:18">
      <c r="A367" s="16">
        <v>399687</v>
      </c>
      <c r="B367" s="16" t="s">
        <v>459</v>
      </c>
      <c r="C367" s="16">
        <v>2006.896</v>
      </c>
      <c r="D367" s="16">
        <v>2526.016</v>
      </c>
      <c r="E367" s="16">
        <v>0</v>
      </c>
      <c r="F367" s="16">
        <v>0</v>
      </c>
      <c r="G367" s="16">
        <v>0</v>
      </c>
      <c r="H367" s="16">
        <v>1</v>
      </c>
      <c r="I367" s="19">
        <v>9.698</v>
      </c>
      <c r="J367" s="19">
        <v>28.256</v>
      </c>
      <c r="K367" s="20">
        <v>1</v>
      </c>
      <c r="L367" s="20">
        <v>2</v>
      </c>
      <c r="M367" s="20">
        <v>0</v>
      </c>
      <c r="N367" s="20">
        <v>1</v>
      </c>
      <c r="O367" s="20">
        <v>-1</v>
      </c>
      <c r="P367" s="20">
        <v>-1.742</v>
      </c>
      <c r="Q367" s="20">
        <v>0</v>
      </c>
      <c r="R367" s="20">
        <v>0</v>
      </c>
    </row>
    <row r="368" ht="16.5" spans="1:18">
      <c r="A368" s="16">
        <v>399692</v>
      </c>
      <c r="B368" s="16" t="s">
        <v>460</v>
      </c>
      <c r="C368" s="16">
        <v>2435.218</v>
      </c>
      <c r="D368" s="16">
        <v>3177.385</v>
      </c>
      <c r="E368" s="16">
        <v>0</v>
      </c>
      <c r="F368" s="16">
        <v>0</v>
      </c>
      <c r="G368" s="16">
        <v>0</v>
      </c>
      <c r="H368" s="16">
        <v>1</v>
      </c>
      <c r="I368" s="19">
        <v>3.623</v>
      </c>
      <c r="J368" s="19">
        <v>26.135</v>
      </c>
      <c r="K368" s="20">
        <v>1</v>
      </c>
      <c r="L368" s="20">
        <v>2</v>
      </c>
      <c r="M368" s="20">
        <v>0</v>
      </c>
      <c r="N368" s="20">
        <v>1</v>
      </c>
      <c r="O368" s="20">
        <v>0</v>
      </c>
      <c r="P368" s="20">
        <v>0.505</v>
      </c>
      <c r="Q368" s="20">
        <v>0</v>
      </c>
      <c r="R368" s="20">
        <v>0</v>
      </c>
    </row>
    <row r="369" ht="16.5" spans="1:18">
      <c r="A369" s="16">
        <v>399693</v>
      </c>
      <c r="B369" s="16" t="s">
        <v>461</v>
      </c>
      <c r="C369" s="16">
        <v>2715.135</v>
      </c>
      <c r="D369" s="16">
        <v>3582.206</v>
      </c>
      <c r="E369" s="16">
        <v>0</v>
      </c>
      <c r="F369" s="16">
        <v>0</v>
      </c>
      <c r="G369" s="16">
        <v>0</v>
      </c>
      <c r="H369" s="16">
        <v>1</v>
      </c>
      <c r="I369" s="19">
        <v>21.063</v>
      </c>
      <c r="J369" s="19">
        <v>40.169</v>
      </c>
      <c r="K369" s="20">
        <v>3</v>
      </c>
      <c r="L369" s="20">
        <v>1</v>
      </c>
      <c r="M369" s="20">
        <v>0</v>
      </c>
      <c r="N369" s="20">
        <v>0</v>
      </c>
      <c r="O369" s="20">
        <v>0</v>
      </c>
      <c r="P369" s="20">
        <v>-1.593</v>
      </c>
      <c r="Q369" s="20">
        <v>0</v>
      </c>
      <c r="R369" s="20">
        <v>0</v>
      </c>
    </row>
    <row r="370" ht="16.5" spans="1:18">
      <c r="A370" s="16">
        <v>399694</v>
      </c>
      <c r="B370" s="16" t="s">
        <v>462</v>
      </c>
      <c r="C370" s="16">
        <v>1842.401</v>
      </c>
      <c r="D370" s="16">
        <v>2506.222</v>
      </c>
      <c r="E370" s="16">
        <v>0</v>
      </c>
      <c r="F370" s="16">
        <v>0</v>
      </c>
      <c r="G370" s="16">
        <v>0</v>
      </c>
      <c r="H370" s="16">
        <v>1</v>
      </c>
      <c r="I370" s="19">
        <v>20.409</v>
      </c>
      <c r="J370" s="19">
        <v>41.49</v>
      </c>
      <c r="K370" s="20">
        <v>3</v>
      </c>
      <c r="L370" s="20">
        <v>2</v>
      </c>
      <c r="M370" s="20">
        <v>0</v>
      </c>
      <c r="N370" s="20">
        <v>1</v>
      </c>
      <c r="O370" s="20">
        <v>0</v>
      </c>
      <c r="P370" s="20">
        <v>-1.436</v>
      </c>
      <c r="Q370" s="20">
        <v>0</v>
      </c>
      <c r="R370" s="20">
        <v>0</v>
      </c>
    </row>
    <row r="371" ht="16.5" spans="1:18">
      <c r="A371" s="16">
        <v>399695</v>
      </c>
      <c r="B371" s="16" t="s">
        <v>463</v>
      </c>
      <c r="C371" s="16">
        <v>1597.322</v>
      </c>
      <c r="D371" s="16">
        <v>2049.156</v>
      </c>
      <c r="E371" s="16">
        <v>0</v>
      </c>
      <c r="F371" s="16">
        <v>0</v>
      </c>
      <c r="G371" s="16">
        <v>0</v>
      </c>
      <c r="H371" s="16">
        <v>1</v>
      </c>
      <c r="I371" s="19">
        <v>4.279</v>
      </c>
      <c r="J371" s="19">
        <v>25.385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</row>
    <row r="372" ht="16.5" spans="1:18">
      <c r="A372" s="16">
        <v>399696</v>
      </c>
      <c r="B372" s="16" t="s">
        <v>464</v>
      </c>
      <c r="C372" s="16">
        <v>1914.914</v>
      </c>
      <c r="D372" s="16">
        <v>2486.556</v>
      </c>
      <c r="E372" s="16">
        <v>0</v>
      </c>
      <c r="F372" s="16">
        <v>0</v>
      </c>
      <c r="G372" s="16">
        <v>0</v>
      </c>
      <c r="H372" s="16">
        <v>1</v>
      </c>
      <c r="I372" s="19">
        <v>8.637</v>
      </c>
      <c r="J372" s="19">
        <v>29.64</v>
      </c>
      <c r="K372" s="20">
        <v>4</v>
      </c>
      <c r="L372" s="20">
        <v>0</v>
      </c>
      <c r="M372" s="20">
        <v>0</v>
      </c>
      <c r="N372" s="20">
        <v>1</v>
      </c>
      <c r="O372" s="20">
        <v>0</v>
      </c>
      <c r="P372" s="20">
        <v>-16.781</v>
      </c>
      <c r="Q372" s="20">
        <v>0</v>
      </c>
      <c r="R372" s="20">
        <v>0</v>
      </c>
    </row>
    <row r="373" ht="16.5" spans="1:18">
      <c r="A373" s="16">
        <v>399697</v>
      </c>
      <c r="B373" s="16" t="s">
        <v>465</v>
      </c>
      <c r="C373" s="16">
        <v>2022.405</v>
      </c>
      <c r="D373" s="16">
        <v>2740.796</v>
      </c>
      <c r="E373" s="16">
        <v>0</v>
      </c>
      <c r="F373" s="16">
        <v>0</v>
      </c>
      <c r="G373" s="16">
        <v>0</v>
      </c>
      <c r="H373" s="16">
        <v>1</v>
      </c>
      <c r="I373" s="19">
        <v>12.046</v>
      </c>
      <c r="J373" s="19">
        <v>35.1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</row>
    <row r="374" ht="16.5" spans="1:18">
      <c r="A374" s="16">
        <v>399698</v>
      </c>
      <c r="B374" s="16" t="s">
        <v>466</v>
      </c>
      <c r="C374" s="16">
        <v>27050.945</v>
      </c>
      <c r="D374" s="16">
        <v>33980.855</v>
      </c>
      <c r="E374" s="16">
        <v>0</v>
      </c>
      <c r="F374" s="16">
        <v>0</v>
      </c>
      <c r="G374" s="16">
        <v>0</v>
      </c>
      <c r="H374" s="16">
        <v>1</v>
      </c>
      <c r="I374" s="19">
        <v>9.661</v>
      </c>
      <c r="J374" s="19">
        <v>28.084</v>
      </c>
      <c r="K374" s="20">
        <v>4</v>
      </c>
      <c r="L374" s="20">
        <v>0</v>
      </c>
      <c r="M374" s="20">
        <v>0</v>
      </c>
      <c r="N374" s="20">
        <v>1</v>
      </c>
      <c r="O374" s="20">
        <v>-1</v>
      </c>
      <c r="P374" s="20">
        <v>-8.076</v>
      </c>
      <c r="Q374" s="20">
        <v>0</v>
      </c>
      <c r="R374" s="20">
        <v>0</v>
      </c>
    </row>
    <row r="375" ht="16.5" spans="1:18">
      <c r="A375" s="16">
        <v>399699</v>
      </c>
      <c r="B375" s="16" t="s">
        <v>467</v>
      </c>
      <c r="C375" s="16">
        <v>2179.169</v>
      </c>
      <c r="D375" s="16">
        <v>3039.278</v>
      </c>
      <c r="E375" s="16">
        <v>0</v>
      </c>
      <c r="F375" s="16">
        <v>0</v>
      </c>
      <c r="G375" s="16">
        <v>0</v>
      </c>
      <c r="H375" s="16">
        <v>1</v>
      </c>
      <c r="I375" s="19">
        <v>20.547</v>
      </c>
      <c r="J375" s="19">
        <v>43.032</v>
      </c>
      <c r="K375" s="20">
        <v>4</v>
      </c>
      <c r="L375" s="20">
        <v>2</v>
      </c>
      <c r="M375" s="20">
        <v>0</v>
      </c>
      <c r="N375" s="20">
        <v>1</v>
      </c>
      <c r="O375" s="20">
        <v>0</v>
      </c>
      <c r="P375" s="20">
        <v>-8.295</v>
      </c>
      <c r="Q375" s="20">
        <v>0</v>
      </c>
      <c r="R375" s="20">
        <v>0</v>
      </c>
    </row>
    <row r="376" ht="16.5" spans="1:18">
      <c r="A376" s="16">
        <v>399701</v>
      </c>
      <c r="B376" s="16" t="s">
        <v>468</v>
      </c>
      <c r="C376" s="16">
        <v>6256.357</v>
      </c>
      <c r="D376" s="16">
        <v>7684.664</v>
      </c>
      <c r="E376" s="16">
        <v>0</v>
      </c>
      <c r="F376" s="16">
        <v>0</v>
      </c>
      <c r="G376" s="16">
        <v>0</v>
      </c>
      <c r="H376" s="16">
        <v>1</v>
      </c>
      <c r="I376" s="19">
        <v>0.807</v>
      </c>
      <c r="J376" s="19">
        <v>19.244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16">
        <v>399702</v>
      </c>
      <c r="B377" s="16" t="s">
        <v>469</v>
      </c>
      <c r="C377" s="16">
        <v>5592.382</v>
      </c>
      <c r="D377" s="16">
        <v>6902.258</v>
      </c>
      <c r="E377" s="16">
        <v>0</v>
      </c>
      <c r="F377" s="16">
        <v>0</v>
      </c>
      <c r="G377" s="16">
        <v>0</v>
      </c>
      <c r="H377" s="16">
        <v>1</v>
      </c>
      <c r="I377" s="19">
        <v>1.037</v>
      </c>
      <c r="J377" s="19">
        <v>19.818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16">
        <v>399703</v>
      </c>
      <c r="B378" s="16" t="s">
        <v>470</v>
      </c>
      <c r="C378" s="16">
        <v>5402.057</v>
      </c>
      <c r="D378" s="16">
        <v>6664.31</v>
      </c>
      <c r="E378" s="16">
        <v>0</v>
      </c>
      <c r="F378" s="16">
        <v>0</v>
      </c>
      <c r="G378" s="16">
        <v>0</v>
      </c>
      <c r="H378" s="16">
        <v>1</v>
      </c>
      <c r="I378" s="19">
        <v>1.523</v>
      </c>
      <c r="J378" s="19">
        <v>20.175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16">
        <v>399705</v>
      </c>
      <c r="B379" s="16" t="s">
        <v>471</v>
      </c>
      <c r="C379" s="16">
        <v>2181.445</v>
      </c>
      <c r="D379" s="16">
        <v>2723.091</v>
      </c>
      <c r="E379" s="16">
        <v>0</v>
      </c>
      <c r="F379" s="16">
        <v>0</v>
      </c>
      <c r="G379" s="16">
        <v>0</v>
      </c>
      <c r="H379" s="16">
        <v>1</v>
      </c>
      <c r="I379" s="19">
        <v>5.232</v>
      </c>
      <c r="J379" s="19">
        <v>24.082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</row>
    <row r="380" ht="16.5" spans="1:18">
      <c r="A380" s="16">
        <v>399706</v>
      </c>
      <c r="B380" s="16" t="s">
        <v>472</v>
      </c>
      <c r="C380" s="16">
        <v>4455.804</v>
      </c>
      <c r="D380" s="16">
        <v>5583.172</v>
      </c>
      <c r="E380" s="16">
        <v>0</v>
      </c>
      <c r="F380" s="16">
        <v>0</v>
      </c>
      <c r="G380" s="16">
        <v>0</v>
      </c>
      <c r="H380" s="16">
        <v>1</v>
      </c>
      <c r="I380" s="19">
        <v>0.784</v>
      </c>
      <c r="J380" s="19">
        <v>20.818</v>
      </c>
      <c r="K380" s="20">
        <v>4</v>
      </c>
      <c r="L380" s="20">
        <v>2</v>
      </c>
      <c r="M380" s="20">
        <v>0</v>
      </c>
      <c r="N380" s="20">
        <v>1</v>
      </c>
      <c r="O380" s="20">
        <v>0</v>
      </c>
      <c r="P380" s="20">
        <v>-9.151</v>
      </c>
      <c r="Q380" s="20">
        <v>0</v>
      </c>
      <c r="R380" s="20">
        <v>0</v>
      </c>
    </row>
    <row r="381" ht="16.5" spans="1:18">
      <c r="A381" s="16">
        <v>399707</v>
      </c>
      <c r="B381" s="16" t="s">
        <v>473</v>
      </c>
      <c r="C381" s="16">
        <v>4174.192</v>
      </c>
      <c r="D381" s="16">
        <v>5458.862</v>
      </c>
      <c r="E381" s="16">
        <v>0</v>
      </c>
      <c r="F381" s="16">
        <v>0</v>
      </c>
      <c r="G381" s="16">
        <v>0</v>
      </c>
      <c r="H381" s="16">
        <v>1</v>
      </c>
      <c r="I381" s="19">
        <v>12.065</v>
      </c>
      <c r="J381" s="19">
        <v>32.759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16">
        <v>399750</v>
      </c>
      <c r="B382" s="16" t="s">
        <v>474</v>
      </c>
      <c r="C382" s="16">
        <v>7004.723</v>
      </c>
      <c r="D382" s="16">
        <v>8458.812</v>
      </c>
      <c r="E382" s="16">
        <v>0</v>
      </c>
      <c r="F382" s="16">
        <v>0</v>
      </c>
      <c r="G382" s="16">
        <v>0</v>
      </c>
      <c r="H382" s="16">
        <v>1</v>
      </c>
      <c r="I382" s="19">
        <v>0.223</v>
      </c>
      <c r="J382" s="19">
        <v>17.375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</row>
    <row r="383" ht="16.5" spans="1:18">
      <c r="A383" s="16">
        <v>399802</v>
      </c>
      <c r="B383" s="16" t="s">
        <v>475</v>
      </c>
      <c r="C383" s="16">
        <v>3828.228</v>
      </c>
      <c r="D383" s="16">
        <v>4814.657</v>
      </c>
      <c r="E383" s="16">
        <v>0</v>
      </c>
      <c r="F383" s="16">
        <v>0</v>
      </c>
      <c r="G383" s="16">
        <v>0</v>
      </c>
      <c r="H383" s="16">
        <v>1</v>
      </c>
      <c r="I383" s="19">
        <v>6.227</v>
      </c>
      <c r="J383" s="19">
        <v>25.44</v>
      </c>
      <c r="K383" s="20">
        <v>4</v>
      </c>
      <c r="L383" s="20">
        <v>2</v>
      </c>
      <c r="M383" s="20">
        <v>0</v>
      </c>
      <c r="N383" s="20">
        <v>1</v>
      </c>
      <c r="O383" s="20">
        <v>-1</v>
      </c>
      <c r="P383" s="20">
        <v>-4.387</v>
      </c>
      <c r="Q383" s="20">
        <v>0</v>
      </c>
      <c r="R383" s="20">
        <v>0</v>
      </c>
    </row>
    <row r="384" ht="16.5" spans="1:18">
      <c r="A384" s="16">
        <v>399803</v>
      </c>
      <c r="B384" s="16" t="s">
        <v>476</v>
      </c>
      <c r="C384" s="16">
        <v>2748.385</v>
      </c>
      <c r="D384" s="16">
        <v>3522.379</v>
      </c>
      <c r="E384" s="16">
        <v>0</v>
      </c>
      <c r="F384" s="16">
        <v>0</v>
      </c>
      <c r="G384" s="16">
        <v>0</v>
      </c>
      <c r="H384" s="16">
        <v>1</v>
      </c>
      <c r="I384" s="19">
        <v>2.328</v>
      </c>
      <c r="J384" s="19">
        <v>23.79</v>
      </c>
      <c r="K384" s="20">
        <v>4</v>
      </c>
      <c r="L384" s="20">
        <v>0</v>
      </c>
      <c r="M384" s="20">
        <v>0</v>
      </c>
      <c r="N384" s="20">
        <v>1</v>
      </c>
      <c r="O384" s="20">
        <v>-1</v>
      </c>
      <c r="P384" s="20">
        <v>-6.794</v>
      </c>
      <c r="Q384" s="20">
        <v>0</v>
      </c>
      <c r="R384" s="20">
        <v>0</v>
      </c>
    </row>
    <row r="385" ht="16.5" spans="1:18">
      <c r="A385" s="16">
        <v>399804</v>
      </c>
      <c r="B385" s="16" t="s">
        <v>477</v>
      </c>
      <c r="C385" s="16">
        <v>1120.809</v>
      </c>
      <c r="D385" s="16">
        <v>1434.667</v>
      </c>
      <c r="E385" s="16">
        <v>0</v>
      </c>
      <c r="F385" s="16">
        <v>0</v>
      </c>
      <c r="G385" s="16">
        <v>0</v>
      </c>
      <c r="H385" s="16">
        <v>1</v>
      </c>
      <c r="I385" s="19">
        <v>3.842</v>
      </c>
      <c r="J385" s="19">
        <v>24.878</v>
      </c>
      <c r="K385" s="20">
        <v>4</v>
      </c>
      <c r="L385" s="20">
        <v>2</v>
      </c>
      <c r="M385" s="20">
        <v>0</v>
      </c>
      <c r="N385" s="20">
        <v>1</v>
      </c>
      <c r="O385" s="20">
        <v>0</v>
      </c>
      <c r="P385" s="20">
        <v>-11.383</v>
      </c>
      <c r="Q385" s="20">
        <v>0</v>
      </c>
      <c r="R385" s="20">
        <v>0</v>
      </c>
    </row>
    <row r="386" ht="16.5" spans="1:18">
      <c r="A386" s="16">
        <v>399805</v>
      </c>
      <c r="B386" s="16" t="s">
        <v>478</v>
      </c>
      <c r="C386" s="16">
        <v>1712.282</v>
      </c>
      <c r="D386" s="16">
        <v>2401.656</v>
      </c>
      <c r="E386" s="16">
        <v>0</v>
      </c>
      <c r="F386" s="16">
        <v>0</v>
      </c>
      <c r="G386" s="16">
        <v>0</v>
      </c>
      <c r="H386" s="16">
        <v>1</v>
      </c>
      <c r="I386" s="19">
        <v>25.055</v>
      </c>
      <c r="J386" s="19">
        <v>46.567</v>
      </c>
      <c r="K386" s="20">
        <v>1</v>
      </c>
      <c r="L386" s="20">
        <v>2</v>
      </c>
      <c r="M386" s="20">
        <v>0</v>
      </c>
      <c r="N386" s="20">
        <v>1</v>
      </c>
      <c r="O386" s="20">
        <v>0</v>
      </c>
      <c r="P386" s="20">
        <v>0.878</v>
      </c>
      <c r="Q386" s="20">
        <v>0</v>
      </c>
      <c r="R386" s="20">
        <v>0</v>
      </c>
    </row>
    <row r="387" ht="16.5" spans="1:18">
      <c r="A387" s="16">
        <v>399806</v>
      </c>
      <c r="B387" s="16" t="s">
        <v>479</v>
      </c>
      <c r="C387" s="16">
        <v>851.269</v>
      </c>
      <c r="D387" s="16">
        <v>1051.882</v>
      </c>
      <c r="E387" s="16">
        <v>0</v>
      </c>
      <c r="F387" s="16">
        <v>0</v>
      </c>
      <c r="G387" s="16">
        <v>0</v>
      </c>
      <c r="H387" s="16">
        <v>1</v>
      </c>
      <c r="I387" s="19">
        <v>9.761</v>
      </c>
      <c r="J387" s="19">
        <v>26.971</v>
      </c>
      <c r="K387" s="20">
        <v>4</v>
      </c>
      <c r="L387" s="20">
        <v>1</v>
      </c>
      <c r="M387" s="20">
        <v>0</v>
      </c>
      <c r="N387" s="20">
        <v>1</v>
      </c>
      <c r="O387" s="20">
        <v>0</v>
      </c>
      <c r="P387" s="20">
        <v>-7.066</v>
      </c>
      <c r="Q387" s="20">
        <v>0</v>
      </c>
      <c r="R387" s="20">
        <v>0</v>
      </c>
    </row>
    <row r="388" ht="16.5" spans="1:18">
      <c r="A388" s="16">
        <v>399808</v>
      </c>
      <c r="B388" s="16" t="s">
        <v>480</v>
      </c>
      <c r="C388" s="16">
        <v>1597.12</v>
      </c>
      <c r="D388" s="16">
        <v>2039.654</v>
      </c>
      <c r="E388" s="16">
        <v>0</v>
      </c>
      <c r="F388" s="16">
        <v>0</v>
      </c>
      <c r="G388" s="16">
        <v>0</v>
      </c>
      <c r="H388" s="16">
        <v>1</v>
      </c>
      <c r="I388" s="19">
        <v>4.579</v>
      </c>
      <c r="J388" s="19">
        <v>25.282</v>
      </c>
      <c r="K388" s="20">
        <v>4</v>
      </c>
      <c r="L388" s="20">
        <v>0</v>
      </c>
      <c r="M388" s="20">
        <v>0</v>
      </c>
      <c r="N388" s="20">
        <v>1</v>
      </c>
      <c r="O388" s="20">
        <v>0</v>
      </c>
      <c r="P388" s="20">
        <v>-5.642</v>
      </c>
      <c r="Q388" s="20">
        <v>0</v>
      </c>
      <c r="R388" s="20">
        <v>0</v>
      </c>
    </row>
    <row r="389" ht="16.5" spans="1:18">
      <c r="A389" s="16">
        <v>399809</v>
      </c>
      <c r="B389" s="16" t="s">
        <v>481</v>
      </c>
      <c r="C389" s="16">
        <v>1657.741</v>
      </c>
      <c r="D389" s="16">
        <v>2049.092</v>
      </c>
      <c r="E389" s="16">
        <v>0</v>
      </c>
      <c r="F389" s="16">
        <v>0</v>
      </c>
      <c r="G389" s="16">
        <v>0</v>
      </c>
      <c r="H389" s="16">
        <v>1</v>
      </c>
      <c r="I389" s="19">
        <v>11.21</v>
      </c>
      <c r="J389" s="19">
        <v>28.168</v>
      </c>
      <c r="K389" s="20">
        <v>4</v>
      </c>
      <c r="L389" s="20">
        <v>0</v>
      </c>
      <c r="M389" s="20">
        <v>0</v>
      </c>
      <c r="N389" s="20">
        <v>0</v>
      </c>
      <c r="O389" s="20">
        <v>0</v>
      </c>
      <c r="P389" s="20">
        <v>-8.905</v>
      </c>
      <c r="Q389" s="20">
        <v>0</v>
      </c>
      <c r="R389" s="20">
        <v>0</v>
      </c>
    </row>
    <row r="390" ht="16.5" spans="1:18">
      <c r="A390" s="16">
        <v>399810</v>
      </c>
      <c r="B390" s="16" t="s">
        <v>482</v>
      </c>
      <c r="C390" s="16">
        <v>1847.664</v>
      </c>
      <c r="D390" s="16">
        <v>2367.736</v>
      </c>
      <c r="E390" s="16">
        <v>0</v>
      </c>
      <c r="F390" s="16">
        <v>0</v>
      </c>
      <c r="G390" s="16">
        <v>0</v>
      </c>
      <c r="H390" s="16">
        <v>1</v>
      </c>
      <c r="I390" s="19">
        <v>8.645</v>
      </c>
      <c r="J390" s="19">
        <v>28.711</v>
      </c>
      <c r="K390" s="20">
        <v>2</v>
      </c>
      <c r="L390" s="20">
        <v>1</v>
      </c>
      <c r="M390" s="20">
        <v>0</v>
      </c>
      <c r="N390" s="20">
        <v>0</v>
      </c>
      <c r="O390" s="20">
        <v>0</v>
      </c>
      <c r="P390" s="20">
        <v>0.247</v>
      </c>
      <c r="Q390" s="20">
        <v>0</v>
      </c>
      <c r="R390" s="20">
        <v>1</v>
      </c>
    </row>
    <row r="391" ht="16.5" spans="1:18">
      <c r="A391" s="16">
        <v>399811</v>
      </c>
      <c r="B391" s="16" t="s">
        <v>483</v>
      </c>
      <c r="C391" s="16">
        <v>2548.257</v>
      </c>
      <c r="D391" s="16">
        <v>3281.166</v>
      </c>
      <c r="E391" s="16">
        <v>0</v>
      </c>
      <c r="F391" s="16">
        <v>0</v>
      </c>
      <c r="G391" s="16">
        <v>0</v>
      </c>
      <c r="H391" s="16">
        <v>1</v>
      </c>
      <c r="I391" s="19">
        <v>7.76</v>
      </c>
      <c r="J391" s="19">
        <v>28.364</v>
      </c>
      <c r="K391" s="20">
        <v>4</v>
      </c>
      <c r="L391" s="20">
        <v>1</v>
      </c>
      <c r="M391" s="20">
        <v>0</v>
      </c>
      <c r="N391" s="20">
        <v>1</v>
      </c>
      <c r="O391" s="20">
        <v>0</v>
      </c>
      <c r="P391" s="20">
        <v>-7.583</v>
      </c>
      <c r="Q391" s="20">
        <v>0</v>
      </c>
      <c r="R391" s="20">
        <v>0</v>
      </c>
    </row>
    <row r="392" ht="16.5" spans="1:18">
      <c r="A392" s="16">
        <v>399812</v>
      </c>
      <c r="B392" s="16" t="s">
        <v>484</v>
      </c>
      <c r="C392" s="16">
        <v>4723.632</v>
      </c>
      <c r="D392" s="16">
        <v>5811.372</v>
      </c>
      <c r="E392" s="16">
        <v>0</v>
      </c>
      <c r="F392" s="16">
        <v>0</v>
      </c>
      <c r="G392" s="16">
        <v>0</v>
      </c>
      <c r="H392" s="16">
        <v>1</v>
      </c>
      <c r="I392" s="19">
        <v>1.628</v>
      </c>
      <c r="J392" s="19">
        <v>20.041</v>
      </c>
      <c r="K392" s="20">
        <v>1</v>
      </c>
      <c r="L392" s="20">
        <v>2</v>
      </c>
      <c r="M392" s="20">
        <v>0</v>
      </c>
      <c r="N392" s="20">
        <v>0</v>
      </c>
      <c r="O392" s="20">
        <v>0</v>
      </c>
      <c r="P392" s="20">
        <v>-0.49</v>
      </c>
      <c r="Q392" s="20">
        <v>0</v>
      </c>
      <c r="R392" s="20">
        <v>0</v>
      </c>
    </row>
    <row r="393" ht="16.5" spans="1:18">
      <c r="A393" s="16">
        <v>399813</v>
      </c>
      <c r="B393" s="16" t="s">
        <v>485</v>
      </c>
      <c r="C393" s="16">
        <v>3878.623</v>
      </c>
      <c r="D393" s="16">
        <v>4973.31</v>
      </c>
      <c r="E393" s="16">
        <v>0</v>
      </c>
      <c r="F393" s="16">
        <v>0</v>
      </c>
      <c r="G393" s="16">
        <v>0</v>
      </c>
      <c r="H393" s="16">
        <v>1</v>
      </c>
      <c r="I393" s="19">
        <v>14.938</v>
      </c>
      <c r="J393" s="19">
        <v>33.661</v>
      </c>
      <c r="K393" s="20">
        <v>4</v>
      </c>
      <c r="L393" s="20">
        <v>0</v>
      </c>
      <c r="M393" s="20">
        <v>-1</v>
      </c>
      <c r="N393" s="20">
        <v>1</v>
      </c>
      <c r="O393" s="20">
        <v>0</v>
      </c>
      <c r="P393" s="20">
        <v>-6.392</v>
      </c>
      <c r="Q393" s="20">
        <v>0</v>
      </c>
      <c r="R393" s="20">
        <v>0</v>
      </c>
    </row>
    <row r="394" ht="16.5" spans="1:18">
      <c r="A394" s="16">
        <v>399850</v>
      </c>
      <c r="B394" s="16" t="s">
        <v>486</v>
      </c>
      <c r="C394" s="16">
        <v>5793.56</v>
      </c>
      <c r="D394" s="16">
        <v>7221.848</v>
      </c>
      <c r="E394" s="16">
        <v>0</v>
      </c>
      <c r="F394" s="16">
        <v>0</v>
      </c>
      <c r="G394" s="16">
        <v>0</v>
      </c>
      <c r="H394" s="16">
        <v>1</v>
      </c>
      <c r="I394" s="19">
        <v>2.964</v>
      </c>
      <c r="J394" s="19">
        <v>22.155</v>
      </c>
      <c r="K394" s="20">
        <v>4</v>
      </c>
      <c r="L394" s="20">
        <v>0</v>
      </c>
      <c r="M394" s="20">
        <v>-1</v>
      </c>
      <c r="N394" s="20">
        <v>1</v>
      </c>
      <c r="O394" s="20">
        <v>0</v>
      </c>
      <c r="P394" s="20">
        <v>-9.146</v>
      </c>
      <c r="Q394" s="20">
        <v>0</v>
      </c>
      <c r="R394" s="20">
        <v>0</v>
      </c>
    </row>
    <row r="395" ht="16.5" spans="1:18">
      <c r="A395" s="16">
        <v>399852</v>
      </c>
      <c r="B395" s="16" t="s">
        <v>200</v>
      </c>
      <c r="C395" s="16">
        <v>4427.778</v>
      </c>
      <c r="D395" s="16">
        <v>5573.063</v>
      </c>
      <c r="E395" s="16">
        <v>0</v>
      </c>
      <c r="F395" s="16">
        <v>0</v>
      </c>
      <c r="G395" s="16">
        <v>0</v>
      </c>
      <c r="H395" s="16">
        <v>1</v>
      </c>
      <c r="I395" s="19">
        <v>6.865</v>
      </c>
      <c r="J395" s="19">
        <v>26.004</v>
      </c>
      <c r="K395" s="20">
        <v>4</v>
      </c>
      <c r="L395" s="20">
        <v>0</v>
      </c>
      <c r="M395" s="20">
        <v>0</v>
      </c>
      <c r="N395" s="20">
        <v>1</v>
      </c>
      <c r="O395" s="20">
        <v>-1</v>
      </c>
      <c r="P395" s="20">
        <v>-16.761</v>
      </c>
      <c r="Q395" s="20">
        <v>0</v>
      </c>
      <c r="R395" s="20">
        <v>0</v>
      </c>
    </row>
    <row r="396" ht="16.5" spans="1:18">
      <c r="A396" s="16">
        <v>399901</v>
      </c>
      <c r="B396" s="16" t="s">
        <v>208</v>
      </c>
      <c r="C396" s="16">
        <v>4963.282</v>
      </c>
      <c r="D396" s="16">
        <v>5878.5</v>
      </c>
      <c r="E396" s="16">
        <v>0</v>
      </c>
      <c r="F396" s="16">
        <v>0</v>
      </c>
      <c r="G396" s="16">
        <v>0</v>
      </c>
      <c r="H396" s="16">
        <v>1</v>
      </c>
      <c r="I396" s="19">
        <v>0.928</v>
      </c>
      <c r="J396" s="19">
        <v>16.352</v>
      </c>
      <c r="K396" s="20">
        <v>4</v>
      </c>
      <c r="L396" s="20">
        <v>0</v>
      </c>
      <c r="M396" s="20">
        <v>0</v>
      </c>
      <c r="N396" s="20">
        <v>0</v>
      </c>
      <c r="O396" s="20">
        <v>0</v>
      </c>
      <c r="P396" s="20">
        <v>-6.254</v>
      </c>
      <c r="Q396" s="20">
        <v>0</v>
      </c>
      <c r="R396" s="20">
        <v>0</v>
      </c>
    </row>
    <row r="397" ht="16.5" spans="1:18">
      <c r="A397" s="16">
        <v>399903</v>
      </c>
      <c r="B397" s="16" t="s">
        <v>487</v>
      </c>
      <c r="C397" s="16">
        <v>3084.905</v>
      </c>
      <c r="D397" s="16">
        <v>3690.598</v>
      </c>
      <c r="E397" s="16">
        <v>0</v>
      </c>
      <c r="F397" s="16">
        <v>0</v>
      </c>
      <c r="G397" s="16">
        <v>0</v>
      </c>
      <c r="H397" s="16">
        <v>1</v>
      </c>
      <c r="I397" s="19">
        <v>1.5</v>
      </c>
      <c r="J397" s="19">
        <v>17.666</v>
      </c>
      <c r="K397" s="20">
        <v>4</v>
      </c>
      <c r="L397" s="20">
        <v>0</v>
      </c>
      <c r="M397" s="20">
        <v>0</v>
      </c>
      <c r="N397" s="20">
        <v>1</v>
      </c>
      <c r="O397" s="20">
        <v>0</v>
      </c>
      <c r="P397" s="20">
        <v>-11.579</v>
      </c>
      <c r="Q397" s="20">
        <v>0</v>
      </c>
      <c r="R397" s="20">
        <v>0</v>
      </c>
    </row>
    <row r="398" ht="16.5" spans="1:18">
      <c r="A398" s="16">
        <v>399905</v>
      </c>
      <c r="B398" s="16" t="s">
        <v>488</v>
      </c>
      <c r="C398" s="16">
        <v>4475.356</v>
      </c>
      <c r="D398" s="16">
        <v>5569.928</v>
      </c>
      <c r="E398" s="16">
        <v>0</v>
      </c>
      <c r="F398" s="16">
        <v>0</v>
      </c>
      <c r="G398" s="16">
        <v>0</v>
      </c>
      <c r="H398" s="16">
        <v>1</v>
      </c>
      <c r="I398" s="19">
        <v>4.174</v>
      </c>
      <c r="J398" s="19">
        <v>23.005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11.635</v>
      </c>
      <c r="Q398" s="20">
        <v>1</v>
      </c>
      <c r="R398" s="20">
        <v>0</v>
      </c>
    </row>
    <row r="399" ht="16.5" spans="1:18">
      <c r="A399" s="16">
        <v>399914</v>
      </c>
      <c r="B399" s="16" t="s">
        <v>489</v>
      </c>
      <c r="C399" s="16">
        <v>4826.434</v>
      </c>
      <c r="D399" s="16">
        <v>5654.174</v>
      </c>
      <c r="E399" s="16">
        <v>0</v>
      </c>
      <c r="F399" s="16">
        <v>0</v>
      </c>
      <c r="G399" s="16">
        <v>0</v>
      </c>
      <c r="H399" s="16">
        <v>1</v>
      </c>
      <c r="I399" s="19">
        <v>7.555</v>
      </c>
      <c r="J399" s="19">
        <v>21.088</v>
      </c>
      <c r="K399" s="20">
        <v>4</v>
      </c>
      <c r="L399" s="20">
        <v>2</v>
      </c>
      <c r="M399" s="20">
        <v>0</v>
      </c>
      <c r="N399" s="20">
        <v>1</v>
      </c>
      <c r="O399" s="20">
        <v>0</v>
      </c>
      <c r="P399" s="20">
        <v>-0.747</v>
      </c>
      <c r="Q399" s="20">
        <v>0</v>
      </c>
      <c r="R399" s="20">
        <v>0</v>
      </c>
    </row>
    <row r="400" ht="16.5" spans="1:18">
      <c r="A400" s="16">
        <v>399934</v>
      </c>
      <c r="B400" s="16" t="s">
        <v>226</v>
      </c>
      <c r="C400" s="16">
        <v>4513.491</v>
      </c>
      <c r="D400" s="16">
        <v>5304.008</v>
      </c>
      <c r="E400" s="16">
        <v>0</v>
      </c>
      <c r="F400" s="16">
        <v>0</v>
      </c>
      <c r="G400" s="16">
        <v>0</v>
      </c>
      <c r="H400" s="16">
        <v>1</v>
      </c>
      <c r="I400" s="19">
        <v>7.952</v>
      </c>
      <c r="J400" s="19">
        <v>21.671</v>
      </c>
      <c r="K400" s="20">
        <v>4</v>
      </c>
      <c r="L400" s="20">
        <v>1</v>
      </c>
      <c r="M400" s="20">
        <v>0</v>
      </c>
      <c r="N400" s="20">
        <v>1</v>
      </c>
      <c r="O400" s="20">
        <v>0</v>
      </c>
      <c r="P400" s="20">
        <v>-2.548</v>
      </c>
      <c r="Q400" s="20">
        <v>0</v>
      </c>
      <c r="R400" s="20">
        <v>0</v>
      </c>
    </row>
    <row r="401" ht="16.5" spans="1:18">
      <c r="A401" s="16">
        <v>399935</v>
      </c>
      <c r="B401" s="16" t="s">
        <v>227</v>
      </c>
      <c r="C401" s="16">
        <v>3167.861</v>
      </c>
      <c r="D401" s="16">
        <v>4046.043</v>
      </c>
      <c r="E401" s="16">
        <v>0</v>
      </c>
      <c r="F401" s="16">
        <v>0</v>
      </c>
      <c r="G401" s="16">
        <v>0</v>
      </c>
      <c r="H401" s="16">
        <v>1</v>
      </c>
      <c r="I401" s="19">
        <v>9.068</v>
      </c>
      <c r="J401" s="19">
        <v>28.804</v>
      </c>
      <c r="K401" s="20">
        <v>4</v>
      </c>
      <c r="L401" s="20">
        <v>0</v>
      </c>
      <c r="M401" s="20">
        <v>0</v>
      </c>
      <c r="N401" s="20">
        <v>1</v>
      </c>
      <c r="O401" s="20">
        <v>0</v>
      </c>
      <c r="P401" s="20">
        <v>-9.153</v>
      </c>
      <c r="Q401" s="20">
        <v>0</v>
      </c>
      <c r="R401" s="20">
        <v>0</v>
      </c>
    </row>
    <row r="402" ht="16.5" spans="1:18">
      <c r="A402" s="16">
        <v>399959</v>
      </c>
      <c r="B402" s="16" t="s">
        <v>490</v>
      </c>
      <c r="C402" s="16">
        <v>1176.637</v>
      </c>
      <c r="D402" s="16">
        <v>1443.374</v>
      </c>
      <c r="E402" s="16">
        <v>0</v>
      </c>
      <c r="F402" s="16">
        <v>0</v>
      </c>
      <c r="G402" s="16">
        <v>0</v>
      </c>
      <c r="H402" s="16">
        <v>1</v>
      </c>
      <c r="I402" s="19">
        <v>7.095</v>
      </c>
      <c r="J402" s="19">
        <v>24.264</v>
      </c>
      <c r="K402" s="20">
        <v>3</v>
      </c>
      <c r="L402" s="20">
        <v>1</v>
      </c>
      <c r="M402" s="20">
        <v>0</v>
      </c>
      <c r="N402" s="20">
        <v>1</v>
      </c>
      <c r="O402" s="20">
        <v>0</v>
      </c>
      <c r="P402" s="20">
        <v>-1.068</v>
      </c>
      <c r="Q402" s="20">
        <v>0</v>
      </c>
      <c r="R402" s="20">
        <v>0</v>
      </c>
    </row>
    <row r="403" ht="16.5" spans="1:18">
      <c r="A403" s="16">
        <v>399965</v>
      </c>
      <c r="B403" s="16" t="s">
        <v>491</v>
      </c>
      <c r="C403" s="16">
        <v>2206.038</v>
      </c>
      <c r="D403" s="16">
        <v>2925.746</v>
      </c>
      <c r="E403" s="16">
        <v>0</v>
      </c>
      <c r="F403" s="16">
        <v>0</v>
      </c>
      <c r="G403" s="16">
        <v>0</v>
      </c>
      <c r="H403" s="16">
        <v>1</v>
      </c>
      <c r="I403" s="19">
        <v>1.388</v>
      </c>
      <c r="J403" s="19">
        <v>25.645</v>
      </c>
      <c r="K403" s="20">
        <v>4</v>
      </c>
      <c r="L403" s="20">
        <v>2</v>
      </c>
      <c r="M403" s="20">
        <v>0</v>
      </c>
      <c r="N403" s="20">
        <v>1</v>
      </c>
      <c r="O403" s="20">
        <v>0</v>
      </c>
      <c r="P403" s="20">
        <v>-7.366</v>
      </c>
      <c r="Q403" s="20">
        <v>0</v>
      </c>
      <c r="R403" s="20">
        <v>0</v>
      </c>
    </row>
    <row r="404" ht="16.5" spans="1:18">
      <c r="A404" s="16">
        <v>399966</v>
      </c>
      <c r="B404" s="16" t="s">
        <v>492</v>
      </c>
      <c r="C404" s="16">
        <v>4156.95</v>
      </c>
      <c r="D404" s="16">
        <v>5302.798</v>
      </c>
      <c r="E404" s="16">
        <v>0</v>
      </c>
      <c r="F404" s="16">
        <v>0</v>
      </c>
      <c r="G404" s="16">
        <v>0</v>
      </c>
      <c r="H404" s="16">
        <v>1</v>
      </c>
      <c r="I404" s="19">
        <v>13.142</v>
      </c>
      <c r="J404" s="19">
        <v>31.911</v>
      </c>
      <c r="K404" s="20">
        <v>3</v>
      </c>
      <c r="L404" s="20">
        <v>2</v>
      </c>
      <c r="M404" s="20">
        <v>0</v>
      </c>
      <c r="N404" s="20">
        <v>1</v>
      </c>
      <c r="O404" s="20">
        <v>0</v>
      </c>
      <c r="P404" s="20">
        <v>-3.065</v>
      </c>
      <c r="Q404" s="20">
        <v>0</v>
      </c>
      <c r="R404" s="20">
        <v>0</v>
      </c>
    </row>
    <row r="405" ht="16.5" spans="1:18">
      <c r="A405" s="16">
        <v>399967</v>
      </c>
      <c r="B405" s="16" t="s">
        <v>493</v>
      </c>
      <c r="C405" s="16">
        <v>8200.523</v>
      </c>
      <c r="D405" s="16">
        <v>10109.425</v>
      </c>
      <c r="E405" s="16">
        <v>0</v>
      </c>
      <c r="F405" s="16">
        <v>0</v>
      </c>
      <c r="G405" s="16">
        <v>0</v>
      </c>
      <c r="H405" s="16">
        <v>1</v>
      </c>
      <c r="I405" s="19">
        <v>8.16</v>
      </c>
      <c r="J405" s="19">
        <v>25.501</v>
      </c>
      <c r="K405" s="20">
        <v>4</v>
      </c>
      <c r="L405" s="20">
        <v>0</v>
      </c>
      <c r="M405" s="20">
        <v>0</v>
      </c>
      <c r="N405" s="20">
        <v>1</v>
      </c>
      <c r="O405" s="20">
        <v>0</v>
      </c>
      <c r="P405" s="20">
        <v>-6.813</v>
      </c>
      <c r="Q405" s="20">
        <v>0</v>
      </c>
      <c r="R405" s="20">
        <v>0</v>
      </c>
    </row>
    <row r="406" ht="16.5" spans="1:18">
      <c r="A406" s="16">
        <v>399970</v>
      </c>
      <c r="B406" s="16" t="s">
        <v>494</v>
      </c>
      <c r="C406" s="16">
        <v>2205.101</v>
      </c>
      <c r="D406" s="16">
        <v>2830.119</v>
      </c>
      <c r="E406" s="16">
        <v>0</v>
      </c>
      <c r="F406" s="16">
        <v>0</v>
      </c>
      <c r="G406" s="16">
        <v>0</v>
      </c>
      <c r="H406" s="16">
        <v>1</v>
      </c>
      <c r="I406" s="19">
        <v>8.96</v>
      </c>
      <c r="J406" s="19">
        <v>29.065</v>
      </c>
      <c r="K406" s="20">
        <v>3</v>
      </c>
      <c r="L406" s="20">
        <v>1</v>
      </c>
      <c r="M406" s="20">
        <v>0</v>
      </c>
      <c r="N406" s="20">
        <v>0</v>
      </c>
      <c r="O406" s="20">
        <v>0</v>
      </c>
      <c r="P406" s="20">
        <v>-2.263</v>
      </c>
      <c r="Q406" s="20">
        <v>0</v>
      </c>
      <c r="R406" s="20">
        <v>0</v>
      </c>
    </row>
    <row r="407" ht="16.5" spans="1:18">
      <c r="A407" s="16">
        <v>399971</v>
      </c>
      <c r="B407" s="16" t="s">
        <v>495</v>
      </c>
      <c r="C407" s="16">
        <v>828.36</v>
      </c>
      <c r="D407" s="16">
        <v>1059.031</v>
      </c>
      <c r="E407" s="16">
        <v>0</v>
      </c>
      <c r="F407" s="16">
        <v>0</v>
      </c>
      <c r="G407" s="16">
        <v>0</v>
      </c>
      <c r="H407" s="16">
        <v>1</v>
      </c>
      <c r="I407" s="19">
        <v>6.056</v>
      </c>
      <c r="J407" s="19">
        <v>26.518</v>
      </c>
      <c r="K407" s="20">
        <v>4</v>
      </c>
      <c r="L407" s="20">
        <v>2</v>
      </c>
      <c r="M407" s="20">
        <v>0</v>
      </c>
      <c r="N407" s="20">
        <v>1</v>
      </c>
      <c r="O407" s="20">
        <v>0</v>
      </c>
      <c r="P407" s="20">
        <v>-7.335</v>
      </c>
      <c r="Q407" s="20">
        <v>0</v>
      </c>
      <c r="R407" s="20">
        <v>0</v>
      </c>
    </row>
    <row r="408" ht="16.5" spans="1:18">
      <c r="A408" s="16">
        <v>399972</v>
      </c>
      <c r="B408" s="16" t="s">
        <v>496</v>
      </c>
      <c r="C408" s="16">
        <v>3537.82</v>
      </c>
      <c r="D408" s="16">
        <v>4426.122</v>
      </c>
      <c r="E408" s="16">
        <v>0</v>
      </c>
      <c r="F408" s="16">
        <v>0</v>
      </c>
      <c r="G408" s="16">
        <v>0</v>
      </c>
      <c r="H408" s="16">
        <v>1</v>
      </c>
      <c r="I408" s="19">
        <v>2.607</v>
      </c>
      <c r="J408" s="19">
        <v>22.153</v>
      </c>
      <c r="K408" s="20">
        <v>3</v>
      </c>
      <c r="L408" s="20">
        <v>2</v>
      </c>
      <c r="M408" s="20">
        <v>0</v>
      </c>
      <c r="N408" s="20">
        <v>1</v>
      </c>
      <c r="O408" s="20">
        <v>0</v>
      </c>
      <c r="P408" s="20">
        <v>-4.841</v>
      </c>
      <c r="Q408" s="20">
        <v>1</v>
      </c>
      <c r="R408" s="20">
        <v>0</v>
      </c>
    </row>
    <row r="409" ht="16.5" spans="1:18">
      <c r="A409" s="16">
        <v>399973</v>
      </c>
      <c r="B409" s="16" t="s">
        <v>497</v>
      </c>
      <c r="C409" s="16">
        <v>1118.549</v>
      </c>
      <c r="D409" s="16">
        <v>1395.222</v>
      </c>
      <c r="E409" s="16">
        <v>0</v>
      </c>
      <c r="F409" s="16">
        <v>0</v>
      </c>
      <c r="G409" s="16">
        <v>0</v>
      </c>
      <c r="H409" s="16">
        <v>1</v>
      </c>
      <c r="I409" s="19">
        <v>7.496</v>
      </c>
      <c r="J409" s="19">
        <v>25.839</v>
      </c>
      <c r="K409" s="20">
        <v>4</v>
      </c>
      <c r="L409" s="20">
        <v>2</v>
      </c>
      <c r="M409" s="20">
        <v>0</v>
      </c>
      <c r="N409" s="20">
        <v>1</v>
      </c>
      <c r="O409" s="20">
        <v>0</v>
      </c>
      <c r="P409" s="20">
        <v>-11.859</v>
      </c>
      <c r="Q409" s="20">
        <v>0</v>
      </c>
      <c r="R409" s="20">
        <v>0</v>
      </c>
    </row>
    <row r="410" ht="16.5" spans="1:18">
      <c r="A410" s="16">
        <v>399974</v>
      </c>
      <c r="B410" s="16" t="s">
        <v>498</v>
      </c>
      <c r="C410" s="16">
        <v>1435.801</v>
      </c>
      <c r="D410" s="16">
        <v>1717.531</v>
      </c>
      <c r="E410" s="16">
        <v>0</v>
      </c>
      <c r="F410" s="16">
        <v>0</v>
      </c>
      <c r="G410" s="16">
        <v>0</v>
      </c>
      <c r="H410" s="16">
        <v>1</v>
      </c>
      <c r="I410" s="19">
        <v>0.244</v>
      </c>
      <c r="J410" s="19">
        <v>16.607</v>
      </c>
      <c r="K410" s="20">
        <v>4</v>
      </c>
      <c r="L410" s="20">
        <v>2</v>
      </c>
      <c r="M410" s="20">
        <v>0</v>
      </c>
      <c r="N410" s="20">
        <v>1</v>
      </c>
      <c r="O410" s="20">
        <v>0</v>
      </c>
      <c r="P410" s="20">
        <v>-4.31</v>
      </c>
      <c r="Q410" s="20">
        <v>1</v>
      </c>
      <c r="R410" s="20">
        <v>0</v>
      </c>
    </row>
    <row r="411" ht="16.5" spans="1:18">
      <c r="A411" s="16">
        <v>399975</v>
      </c>
      <c r="B411" s="16" t="s">
        <v>499</v>
      </c>
      <c r="C411" s="16">
        <v>544.748</v>
      </c>
      <c r="D411" s="16">
        <v>712.466</v>
      </c>
      <c r="E411" s="16">
        <v>0</v>
      </c>
      <c r="F411" s="16">
        <v>0</v>
      </c>
      <c r="G411" s="16">
        <v>0</v>
      </c>
      <c r="H411" s="16">
        <v>1</v>
      </c>
      <c r="I411" s="19">
        <v>11.979</v>
      </c>
      <c r="J411" s="19">
        <v>32.699</v>
      </c>
      <c r="K411" s="20">
        <v>4</v>
      </c>
      <c r="L411" s="20">
        <v>1</v>
      </c>
      <c r="M411" s="20">
        <v>0</v>
      </c>
      <c r="N411" s="20">
        <v>1</v>
      </c>
      <c r="O411" s="20">
        <v>-1</v>
      </c>
      <c r="P411" s="20">
        <v>-2.292</v>
      </c>
      <c r="Q411" s="20">
        <v>0</v>
      </c>
      <c r="R411" s="20">
        <v>0</v>
      </c>
    </row>
    <row r="412" ht="16.5" spans="1:18">
      <c r="A412" s="16">
        <v>399976</v>
      </c>
      <c r="B412" s="16" t="s">
        <v>500</v>
      </c>
      <c r="C412" s="16">
        <v>2141.175</v>
      </c>
      <c r="D412" s="16">
        <v>2821.307</v>
      </c>
      <c r="E412" s="16">
        <v>0</v>
      </c>
      <c r="F412" s="16">
        <v>0</v>
      </c>
      <c r="G412" s="16">
        <v>0</v>
      </c>
      <c r="H412" s="16">
        <v>1</v>
      </c>
      <c r="I412" s="19">
        <v>2.916</v>
      </c>
      <c r="J412" s="19">
        <v>26.32</v>
      </c>
      <c r="K412" s="20">
        <v>4</v>
      </c>
      <c r="L412" s="20">
        <v>0</v>
      </c>
      <c r="M412" s="20">
        <v>0</v>
      </c>
      <c r="N412" s="20">
        <v>1</v>
      </c>
      <c r="O412" s="20">
        <v>0</v>
      </c>
      <c r="P412" s="20">
        <v>-8.216</v>
      </c>
      <c r="Q412" s="20">
        <v>0</v>
      </c>
      <c r="R412" s="20">
        <v>0</v>
      </c>
    </row>
    <row r="413" ht="16.5" spans="1:18">
      <c r="A413" s="16">
        <v>399982</v>
      </c>
      <c r="B413" s="16" t="s">
        <v>241</v>
      </c>
      <c r="C413" s="16">
        <v>5501.619</v>
      </c>
      <c r="D413" s="16">
        <v>6884.818</v>
      </c>
      <c r="E413" s="16">
        <v>0</v>
      </c>
      <c r="F413" s="16">
        <v>0</v>
      </c>
      <c r="G413" s="16">
        <v>0</v>
      </c>
      <c r="H413" s="16">
        <v>1</v>
      </c>
      <c r="I413" s="19">
        <v>3.903</v>
      </c>
      <c r="J413" s="19">
        <v>23.21</v>
      </c>
      <c r="K413" s="20">
        <v>4</v>
      </c>
      <c r="L413" s="20">
        <v>0</v>
      </c>
      <c r="M413" s="20">
        <v>0</v>
      </c>
      <c r="N413" s="20">
        <v>1</v>
      </c>
      <c r="O413" s="20">
        <v>0</v>
      </c>
      <c r="P413" s="20">
        <v>-1.702</v>
      </c>
      <c r="Q413" s="20">
        <v>0</v>
      </c>
      <c r="R413" s="20">
        <v>0</v>
      </c>
    </row>
    <row r="414" ht="16.5" spans="1:18">
      <c r="A414" s="16">
        <v>399986</v>
      </c>
      <c r="B414" s="16" t="s">
        <v>501</v>
      </c>
      <c r="C414" s="16">
        <v>5795.096</v>
      </c>
      <c r="D414" s="16">
        <v>6712.459</v>
      </c>
      <c r="E414" s="16">
        <v>0</v>
      </c>
      <c r="F414" s="16">
        <v>0</v>
      </c>
      <c r="G414" s="16">
        <v>0</v>
      </c>
      <c r="H414" s="16">
        <v>1</v>
      </c>
      <c r="I414" s="19">
        <v>0.091</v>
      </c>
      <c r="J414" s="19">
        <v>13.745</v>
      </c>
      <c r="K414" s="20">
        <v>1</v>
      </c>
      <c r="L414" s="20">
        <v>2</v>
      </c>
      <c r="M414" s="20">
        <v>0</v>
      </c>
      <c r="N414" s="20">
        <v>0</v>
      </c>
      <c r="O414" s="20">
        <v>0</v>
      </c>
      <c r="P414" s="20">
        <v>0.226</v>
      </c>
      <c r="Q414" s="20">
        <v>0</v>
      </c>
      <c r="R414" s="20">
        <v>1</v>
      </c>
    </row>
    <row r="415" ht="16.5" spans="1:18">
      <c r="A415" s="16">
        <v>399992</v>
      </c>
      <c r="B415" s="16" t="s">
        <v>502</v>
      </c>
      <c r="C415" s="16">
        <v>1239.84</v>
      </c>
      <c r="D415" s="16">
        <v>1560.473</v>
      </c>
      <c r="E415" s="16">
        <v>0</v>
      </c>
      <c r="F415" s="16">
        <v>0</v>
      </c>
      <c r="G415" s="16">
        <v>0</v>
      </c>
      <c r="H415" s="16">
        <v>1</v>
      </c>
      <c r="I415" s="19">
        <v>14.119</v>
      </c>
      <c r="J415" s="19">
        <v>31.765</v>
      </c>
      <c r="K415" s="20">
        <v>3</v>
      </c>
      <c r="L415" s="20">
        <v>2</v>
      </c>
      <c r="M415" s="20">
        <v>0</v>
      </c>
      <c r="N415" s="20">
        <v>1</v>
      </c>
      <c r="O415" s="20">
        <v>0</v>
      </c>
      <c r="P415" s="20">
        <v>-1.243</v>
      </c>
      <c r="Q415" s="20">
        <v>0</v>
      </c>
      <c r="R415" s="20">
        <v>0</v>
      </c>
    </row>
    <row r="416" ht="16.5" spans="1:18">
      <c r="A416" s="16">
        <v>399994</v>
      </c>
      <c r="B416" s="16" t="s">
        <v>503</v>
      </c>
      <c r="C416" s="16">
        <v>1040.69</v>
      </c>
      <c r="D416" s="16">
        <v>1350.208</v>
      </c>
      <c r="E416" s="16">
        <v>0</v>
      </c>
      <c r="F416" s="16">
        <v>0</v>
      </c>
      <c r="G416" s="16">
        <v>0</v>
      </c>
      <c r="H416" s="16">
        <v>1</v>
      </c>
      <c r="I416" s="19">
        <v>13.003</v>
      </c>
      <c r="J416" s="19">
        <v>32.946</v>
      </c>
      <c r="K416" s="20">
        <v>4</v>
      </c>
      <c r="L416" s="20">
        <v>2</v>
      </c>
      <c r="M416" s="20">
        <v>0</v>
      </c>
      <c r="N416" s="20">
        <v>1</v>
      </c>
      <c r="O416" s="20">
        <v>0</v>
      </c>
      <c r="P416" s="20">
        <v>-4.038</v>
      </c>
      <c r="Q416" s="20">
        <v>0</v>
      </c>
      <c r="R416" s="20">
        <v>0</v>
      </c>
    </row>
    <row r="417" ht="16.5" spans="1:18">
      <c r="A417" s="16">
        <v>399995</v>
      </c>
      <c r="B417" s="16" t="s">
        <v>504</v>
      </c>
      <c r="C417" s="16">
        <v>3056.869</v>
      </c>
      <c r="D417" s="16">
        <v>3805.709</v>
      </c>
      <c r="E417" s="16">
        <v>0</v>
      </c>
      <c r="F417" s="16">
        <v>0</v>
      </c>
      <c r="G417" s="16">
        <v>0</v>
      </c>
      <c r="H417" s="16">
        <v>1</v>
      </c>
      <c r="I417" s="19">
        <v>0.71</v>
      </c>
      <c r="J417" s="19">
        <v>20.247</v>
      </c>
      <c r="K417" s="20">
        <v>4</v>
      </c>
      <c r="L417" s="20">
        <v>1</v>
      </c>
      <c r="M417" s="20">
        <v>0</v>
      </c>
      <c r="N417" s="20">
        <v>1</v>
      </c>
      <c r="O417" s="20">
        <v>0</v>
      </c>
      <c r="P417" s="20">
        <v>-3.429</v>
      </c>
      <c r="Q417" s="20">
        <v>0</v>
      </c>
      <c r="R417" s="20">
        <v>0</v>
      </c>
    </row>
    <row r="418" ht="16.5" spans="1:18">
      <c r="A418" s="16">
        <v>399996</v>
      </c>
      <c r="B418" s="16" t="s">
        <v>505</v>
      </c>
      <c r="C418" s="16">
        <v>2171.847</v>
      </c>
      <c r="D418" s="16">
        <v>2730.237</v>
      </c>
      <c r="E418" s="16">
        <v>0</v>
      </c>
      <c r="F418" s="16">
        <v>0</v>
      </c>
      <c r="G418" s="16">
        <v>0</v>
      </c>
      <c r="H418" s="16">
        <v>1</v>
      </c>
      <c r="I418" s="19">
        <v>12.766</v>
      </c>
      <c r="J418" s="19">
        <v>30.608</v>
      </c>
      <c r="K418" s="20">
        <v>3</v>
      </c>
      <c r="L418" s="20">
        <v>1</v>
      </c>
      <c r="M418" s="20">
        <v>0</v>
      </c>
      <c r="N418" s="20">
        <v>1</v>
      </c>
      <c r="O418" s="20">
        <v>0</v>
      </c>
      <c r="P418" s="20">
        <v>3.335</v>
      </c>
      <c r="Q418" s="20">
        <v>0</v>
      </c>
      <c r="R418" s="20">
        <v>0</v>
      </c>
    </row>
    <row r="419" ht="16.5" spans="1:18">
      <c r="A419" s="16">
        <v>980001</v>
      </c>
      <c r="B419" s="16" t="s">
        <v>506</v>
      </c>
      <c r="C419" s="16">
        <v>996.556</v>
      </c>
      <c r="D419" s="16">
        <v>1188.959</v>
      </c>
      <c r="E419" s="16">
        <v>0</v>
      </c>
      <c r="F419" s="16">
        <v>0</v>
      </c>
      <c r="G419" s="16">
        <v>0</v>
      </c>
      <c r="H419" s="16">
        <v>1</v>
      </c>
      <c r="I419" s="19">
        <v>4.903</v>
      </c>
      <c r="J419" s="19">
        <v>20.292</v>
      </c>
      <c r="K419" s="20">
        <v>2</v>
      </c>
      <c r="L419" s="20">
        <v>2</v>
      </c>
      <c r="M419" s="20">
        <v>0</v>
      </c>
      <c r="N419" s="20">
        <v>1</v>
      </c>
      <c r="O419" s="20">
        <v>0</v>
      </c>
      <c r="P419" s="20">
        <v>-6.902</v>
      </c>
      <c r="Q419" s="20">
        <v>0</v>
      </c>
      <c r="R419" s="20">
        <v>0</v>
      </c>
    </row>
    <row r="420" ht="16.5" spans="1:18">
      <c r="A420" s="16">
        <v>980017</v>
      </c>
      <c r="B420" s="16" t="s">
        <v>507</v>
      </c>
      <c r="C420" s="16">
        <v>5618.472</v>
      </c>
      <c r="D420" s="16">
        <v>7634.019</v>
      </c>
      <c r="E420" s="16">
        <v>0</v>
      </c>
      <c r="F420" s="16">
        <v>0</v>
      </c>
      <c r="G420" s="16">
        <v>0</v>
      </c>
      <c r="H420" s="16">
        <v>1</v>
      </c>
      <c r="I420" s="19">
        <v>11.573</v>
      </c>
      <c r="J420" s="19">
        <v>34.92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-6.751</v>
      </c>
      <c r="Q420" s="20">
        <v>0</v>
      </c>
      <c r="R420" s="20">
        <v>0</v>
      </c>
    </row>
    <row r="421" ht="16.5" spans="1:18">
      <c r="A421" s="16">
        <v>980023</v>
      </c>
      <c r="B421" s="16" t="s">
        <v>508</v>
      </c>
      <c r="C421" s="16">
        <v>1458.051</v>
      </c>
      <c r="D421" s="16">
        <v>1839.374</v>
      </c>
      <c r="E421" s="16">
        <v>0</v>
      </c>
      <c r="F421" s="16">
        <v>0</v>
      </c>
      <c r="G421" s="16">
        <v>0</v>
      </c>
      <c r="H421" s="16">
        <v>1</v>
      </c>
      <c r="I421" s="19">
        <v>8.605</v>
      </c>
      <c r="J421" s="19">
        <v>27.552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-8.945</v>
      </c>
      <c r="Q421" s="20">
        <v>0</v>
      </c>
      <c r="R421" s="20">
        <v>0</v>
      </c>
    </row>
    <row r="422" ht="16.5" spans="1:18">
      <c r="A422" s="16">
        <v>980030</v>
      </c>
      <c r="B422" s="16" t="s">
        <v>509</v>
      </c>
      <c r="C422" s="16">
        <v>3942.747</v>
      </c>
      <c r="D422" s="16">
        <v>5027.452</v>
      </c>
      <c r="E422" s="16">
        <v>0</v>
      </c>
      <c r="F422" s="16">
        <v>0</v>
      </c>
      <c r="G422" s="16">
        <v>0</v>
      </c>
      <c r="H422" s="16">
        <v>1</v>
      </c>
      <c r="I422" s="19">
        <v>3.911</v>
      </c>
      <c r="J422" s="19">
        <v>24.643</v>
      </c>
      <c r="K422" s="20">
        <v>4</v>
      </c>
      <c r="L422" s="20">
        <v>0</v>
      </c>
      <c r="M422" s="20">
        <v>-1</v>
      </c>
      <c r="N422" s="20">
        <v>1</v>
      </c>
      <c r="O422" s="20">
        <v>0</v>
      </c>
      <c r="P422" s="20">
        <v>-9.056</v>
      </c>
      <c r="Q422" s="20">
        <v>0</v>
      </c>
      <c r="R422" s="20">
        <v>0</v>
      </c>
    </row>
    <row r="423" ht="16.5" spans="1:18">
      <c r="A423" s="16">
        <v>980032</v>
      </c>
      <c r="B423" s="16" t="s">
        <v>510</v>
      </c>
      <c r="C423" s="16">
        <v>7228.09</v>
      </c>
      <c r="D423" s="16">
        <v>9446.306</v>
      </c>
      <c r="E423" s="16">
        <v>0</v>
      </c>
      <c r="F423" s="16">
        <v>0</v>
      </c>
      <c r="G423" s="16">
        <v>0</v>
      </c>
      <c r="H423" s="16">
        <v>1</v>
      </c>
      <c r="I423" s="19">
        <v>4.644</v>
      </c>
      <c r="J423" s="19">
        <v>27.036</v>
      </c>
      <c r="K423" s="20">
        <v>1</v>
      </c>
      <c r="L423" s="20">
        <v>2</v>
      </c>
      <c r="M423" s="20">
        <v>0</v>
      </c>
      <c r="N423" s="20">
        <v>0</v>
      </c>
      <c r="O423" s="20">
        <v>0</v>
      </c>
      <c r="P423" s="20">
        <v>0.224</v>
      </c>
      <c r="Q423" s="20">
        <v>0</v>
      </c>
      <c r="R423" s="20">
        <v>1</v>
      </c>
    </row>
    <row r="424" ht="16.5" spans="1:18">
      <c r="A424" s="16">
        <v>980068</v>
      </c>
      <c r="B424" s="16" t="s">
        <v>511</v>
      </c>
      <c r="C424" s="16">
        <v>2103.278</v>
      </c>
      <c r="D424" s="16">
        <v>2580.429</v>
      </c>
      <c r="E424" s="16">
        <v>0</v>
      </c>
      <c r="F424" s="16">
        <v>0</v>
      </c>
      <c r="G424" s="16">
        <v>0</v>
      </c>
      <c r="H424" s="16">
        <v>1</v>
      </c>
      <c r="I424" s="19">
        <v>4.077</v>
      </c>
      <c r="J424" s="19">
        <v>21.814</v>
      </c>
      <c r="K424" s="20">
        <v>2</v>
      </c>
      <c r="L424" s="20">
        <v>1</v>
      </c>
      <c r="M424" s="20">
        <v>0</v>
      </c>
      <c r="N424" s="20">
        <v>1</v>
      </c>
      <c r="O424" s="20">
        <v>0</v>
      </c>
      <c r="P424" s="20">
        <v>-0.452</v>
      </c>
      <c r="Q424" s="20">
        <v>0</v>
      </c>
      <c r="R424" s="20">
        <v>0</v>
      </c>
    </row>
    <row r="425" ht="16.5" spans="1:18">
      <c r="A425" s="16">
        <v>988006</v>
      </c>
      <c r="B425" s="16" t="s">
        <v>512</v>
      </c>
      <c r="C425" s="16">
        <v>1466.367</v>
      </c>
      <c r="D425" s="16">
        <v>1941.106</v>
      </c>
      <c r="E425" s="16">
        <v>0</v>
      </c>
      <c r="F425" s="16">
        <v>0</v>
      </c>
      <c r="G425" s="16">
        <v>0</v>
      </c>
      <c r="H425" s="16">
        <v>1</v>
      </c>
      <c r="I425" s="19">
        <v>6.366</v>
      </c>
      <c r="J425" s="19">
        <v>29.266</v>
      </c>
      <c r="K425" s="20">
        <v>4</v>
      </c>
      <c r="L425" s="20">
        <v>0</v>
      </c>
      <c r="M425" s="20">
        <v>0</v>
      </c>
      <c r="N425" s="20">
        <v>1</v>
      </c>
      <c r="O425" s="20">
        <v>0</v>
      </c>
      <c r="P425" s="20">
        <v>-4.918</v>
      </c>
      <c r="Q425" s="20">
        <v>0</v>
      </c>
      <c r="R425" s="20">
        <v>0</v>
      </c>
    </row>
    <row r="426" ht="16.5" spans="1:18">
      <c r="A426" s="16">
        <v>988007</v>
      </c>
      <c r="B426" s="16" t="s">
        <v>513</v>
      </c>
      <c r="C426" s="16">
        <v>1463.989</v>
      </c>
      <c r="D426" s="16">
        <v>1939.926</v>
      </c>
      <c r="E426" s="16">
        <v>0</v>
      </c>
      <c r="F426" s="16">
        <v>0</v>
      </c>
      <c r="G426" s="16">
        <v>0</v>
      </c>
      <c r="H426" s="16">
        <v>1</v>
      </c>
      <c r="I426" s="19">
        <v>6.604</v>
      </c>
      <c r="J426" s="19">
        <v>29.518</v>
      </c>
      <c r="K426" s="20">
        <v>4</v>
      </c>
      <c r="L426" s="20">
        <v>2</v>
      </c>
      <c r="M426" s="20">
        <v>0</v>
      </c>
      <c r="N426" s="20">
        <v>1</v>
      </c>
      <c r="O426" s="20">
        <v>0</v>
      </c>
      <c r="P426" s="20">
        <v>-1.528</v>
      </c>
      <c r="Q426" s="20">
        <v>0</v>
      </c>
      <c r="R426" s="20">
        <v>0</v>
      </c>
    </row>
    <row r="427" ht="16.5" spans="1:18">
      <c r="A427" s="16">
        <v>988106</v>
      </c>
      <c r="B427" s="16" t="s">
        <v>514</v>
      </c>
      <c r="C427" s="16">
        <v>1600.883</v>
      </c>
      <c r="D427" s="16">
        <v>2117.693</v>
      </c>
      <c r="E427" s="16">
        <v>0</v>
      </c>
      <c r="F427" s="16">
        <v>0</v>
      </c>
      <c r="G427" s="16">
        <v>0</v>
      </c>
      <c r="H427" s="16">
        <v>1</v>
      </c>
      <c r="I427" s="19">
        <v>6.576</v>
      </c>
      <c r="J427" s="19">
        <v>29.375</v>
      </c>
      <c r="K427" s="20">
        <v>2</v>
      </c>
      <c r="L427" s="20">
        <v>2</v>
      </c>
      <c r="M427" s="20">
        <v>0</v>
      </c>
      <c r="N427" s="20">
        <v>1</v>
      </c>
      <c r="O427" s="20">
        <v>0</v>
      </c>
      <c r="P427" s="20">
        <v>-9.652</v>
      </c>
      <c r="Q427" s="20">
        <v>0</v>
      </c>
      <c r="R427" s="20">
        <v>0</v>
      </c>
    </row>
    <row r="428" ht="16.5" spans="1:18">
      <c r="A428" s="16">
        <v>988107</v>
      </c>
      <c r="B428" s="16" t="s">
        <v>515</v>
      </c>
      <c r="C428" s="16">
        <v>1598.281</v>
      </c>
      <c r="D428" s="16">
        <v>2116.411</v>
      </c>
      <c r="E428" s="16">
        <v>0</v>
      </c>
      <c r="F428" s="16">
        <v>0</v>
      </c>
      <c r="G428" s="16">
        <v>0</v>
      </c>
      <c r="H428" s="16">
        <v>1</v>
      </c>
      <c r="I428" s="19">
        <v>6.812</v>
      </c>
      <c r="J428" s="19">
        <v>29.626</v>
      </c>
      <c r="K428" s="20">
        <v>3</v>
      </c>
      <c r="L428" s="20">
        <v>2</v>
      </c>
      <c r="M428" s="20">
        <v>0</v>
      </c>
      <c r="N428" s="20">
        <v>1</v>
      </c>
      <c r="O428" s="20">
        <v>0</v>
      </c>
      <c r="P428" s="20">
        <v>-5.131</v>
      </c>
      <c r="Q428" s="20">
        <v>0</v>
      </c>
      <c r="R428" s="20">
        <v>0</v>
      </c>
    </row>
    <row r="429" ht="16.5" spans="1:18">
      <c r="A429" s="16">
        <v>988201</v>
      </c>
      <c r="B429" s="16" t="s">
        <v>516</v>
      </c>
      <c r="C429" s="16">
        <v>1184.321</v>
      </c>
      <c r="D429" s="16">
        <v>1405.295</v>
      </c>
      <c r="E429" s="16">
        <v>0</v>
      </c>
      <c r="F429" s="16">
        <v>0</v>
      </c>
      <c r="G429" s="16">
        <v>0</v>
      </c>
      <c r="H429" s="16">
        <v>1</v>
      </c>
      <c r="I429" s="19">
        <v>5.931</v>
      </c>
      <c r="J429" s="19">
        <v>20.723</v>
      </c>
      <c r="K429" s="20">
        <v>4</v>
      </c>
      <c r="L429" s="20">
        <v>2</v>
      </c>
      <c r="M429" s="20">
        <v>0</v>
      </c>
      <c r="N429" s="20">
        <v>1</v>
      </c>
      <c r="O429" s="20">
        <v>0</v>
      </c>
      <c r="P429" s="20">
        <v>0.779</v>
      </c>
      <c r="Q429" s="20">
        <v>1</v>
      </c>
      <c r="R429" s="20">
        <v>0</v>
      </c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1"/>
      <c r="B475" s="21"/>
      <c r="C475" s="21"/>
      <c r="D475" s="21"/>
      <c r="E475" s="21"/>
      <c r="F475" s="21"/>
      <c r="G475" s="21"/>
      <c r="H475" s="21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11" t="s">
        <v>517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82</v>
      </c>
      <c r="B2" s="4" t="s">
        <v>83</v>
      </c>
      <c r="C2" s="4" t="s">
        <v>84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13" t="s">
        <v>92</v>
      </c>
      <c r="L2" s="13" t="s">
        <v>93</v>
      </c>
      <c r="M2" s="13" t="s">
        <v>94</v>
      </c>
      <c r="N2" s="13" t="s">
        <v>95</v>
      </c>
      <c r="O2" s="13" t="s">
        <v>96</v>
      </c>
      <c r="P2" s="13" t="s">
        <v>97</v>
      </c>
      <c r="Q2" s="13" t="s">
        <v>98</v>
      </c>
      <c r="R2" s="13" t="s">
        <v>99</v>
      </c>
    </row>
    <row r="3" ht="20.25" spans="1:18">
      <c r="A3" s="5" t="s">
        <v>518</v>
      </c>
      <c r="B3" s="5" t="s">
        <v>519</v>
      </c>
      <c r="C3" s="5">
        <v>101.82</v>
      </c>
      <c r="D3" s="5">
        <v>102.409</v>
      </c>
      <c r="E3" s="5">
        <v>1</v>
      </c>
      <c r="F3" s="6">
        <v>0</v>
      </c>
      <c r="G3" s="6">
        <v>0</v>
      </c>
      <c r="H3" s="6">
        <v>1</v>
      </c>
      <c r="I3" s="6">
        <v>0.001</v>
      </c>
      <c r="J3" s="6">
        <v>0.576</v>
      </c>
      <c r="K3" s="14">
        <v>3</v>
      </c>
      <c r="L3" s="14">
        <v>1</v>
      </c>
      <c r="M3" s="14">
        <v>0</v>
      </c>
      <c r="N3" s="14">
        <v>0</v>
      </c>
      <c r="O3" s="14">
        <v>0</v>
      </c>
      <c r="P3" s="14">
        <v>0.005</v>
      </c>
      <c r="Q3" s="14">
        <v>0</v>
      </c>
      <c r="R3" s="14">
        <v>0</v>
      </c>
    </row>
    <row r="4" ht="20.25" spans="1:18">
      <c r="A4" s="7" t="s">
        <v>520</v>
      </c>
      <c r="B4" s="7" t="s">
        <v>521</v>
      </c>
      <c r="C4" s="7">
        <v>3405.632</v>
      </c>
      <c r="D4" s="7">
        <v>4236.979</v>
      </c>
      <c r="E4" s="7">
        <v>0</v>
      </c>
      <c r="F4" s="7">
        <v>0</v>
      </c>
      <c r="G4" s="7">
        <v>0</v>
      </c>
      <c r="H4" s="7">
        <v>1</v>
      </c>
      <c r="I4" s="6">
        <v>15.142</v>
      </c>
      <c r="J4" s="6">
        <v>31.792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-14.044</v>
      </c>
      <c r="Q4" s="14">
        <v>0</v>
      </c>
      <c r="R4" s="14">
        <v>0</v>
      </c>
    </row>
    <row r="5" ht="20.25" spans="1:18">
      <c r="A5" s="7" t="s">
        <v>522</v>
      </c>
      <c r="B5" s="7" t="s">
        <v>523</v>
      </c>
      <c r="C5" s="7">
        <v>547.014</v>
      </c>
      <c r="D5" s="7">
        <v>598.535</v>
      </c>
      <c r="E5" s="7">
        <v>0</v>
      </c>
      <c r="F5" s="7">
        <v>0</v>
      </c>
      <c r="G5" s="7">
        <v>0</v>
      </c>
      <c r="H5" s="7">
        <v>1</v>
      </c>
      <c r="I5" s="6">
        <v>5.618</v>
      </c>
      <c r="J5" s="6">
        <v>13.742</v>
      </c>
      <c r="K5" s="14">
        <v>4</v>
      </c>
      <c r="L5" s="14">
        <v>0</v>
      </c>
      <c r="M5" s="14">
        <v>-1</v>
      </c>
      <c r="N5" s="14">
        <v>1</v>
      </c>
      <c r="O5" s="14">
        <v>0</v>
      </c>
      <c r="P5" s="14">
        <v>0.115</v>
      </c>
      <c r="Q5" s="14">
        <v>0</v>
      </c>
      <c r="R5" s="14">
        <v>0</v>
      </c>
    </row>
    <row r="6" ht="20.25" spans="1:18">
      <c r="A6" s="7" t="s">
        <v>524</v>
      </c>
      <c r="B6" s="7" t="s">
        <v>525</v>
      </c>
      <c r="C6" s="7">
        <v>7322.013</v>
      </c>
      <c r="D6" s="7">
        <v>8448.1</v>
      </c>
      <c r="E6" s="7">
        <v>0</v>
      </c>
      <c r="F6" s="7">
        <v>0</v>
      </c>
      <c r="G6" s="7">
        <v>0</v>
      </c>
      <c r="H6" s="7">
        <v>1</v>
      </c>
      <c r="I6" s="6">
        <v>9.723</v>
      </c>
      <c r="J6" s="6">
        <v>21.757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-7.58</v>
      </c>
      <c r="Q6" s="14">
        <v>0</v>
      </c>
      <c r="R6" s="14">
        <v>0</v>
      </c>
    </row>
    <row r="7" ht="20.25" spans="1:18">
      <c r="A7" s="7" t="s">
        <v>526</v>
      </c>
      <c r="B7" s="7" t="s">
        <v>527</v>
      </c>
      <c r="C7" s="7">
        <v>7239.658</v>
      </c>
      <c r="D7" s="7">
        <v>8257.956</v>
      </c>
      <c r="E7" s="7">
        <v>0</v>
      </c>
      <c r="F7" s="7">
        <v>0</v>
      </c>
      <c r="G7" s="7">
        <v>0</v>
      </c>
      <c r="H7" s="7">
        <v>1</v>
      </c>
      <c r="I7" s="6">
        <v>1.971</v>
      </c>
      <c r="J7" s="6">
        <v>14.059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-8.258</v>
      </c>
      <c r="Q7" s="14">
        <v>0</v>
      </c>
      <c r="R7" s="14">
        <v>0</v>
      </c>
    </row>
    <row r="8" ht="20.25" spans="1:18">
      <c r="A8" s="7" t="s">
        <v>528</v>
      </c>
      <c r="B8" s="7" t="s">
        <v>529</v>
      </c>
      <c r="C8" s="7">
        <v>7932.203</v>
      </c>
      <c r="D8" s="7">
        <v>9339.651</v>
      </c>
      <c r="E8" s="7">
        <v>0</v>
      </c>
      <c r="F8" s="7">
        <v>0</v>
      </c>
      <c r="G8" s="7">
        <v>0</v>
      </c>
      <c r="H8" s="7">
        <v>1</v>
      </c>
      <c r="I8" s="6">
        <v>1.977</v>
      </c>
      <c r="J8" s="6">
        <v>16.748</v>
      </c>
      <c r="K8" s="14">
        <v>3</v>
      </c>
      <c r="L8" s="14">
        <v>1</v>
      </c>
      <c r="M8" s="14">
        <v>0</v>
      </c>
      <c r="N8" s="14">
        <v>0</v>
      </c>
      <c r="O8" s="14">
        <v>0</v>
      </c>
      <c r="P8" s="14">
        <v>-15.815</v>
      </c>
      <c r="Q8" s="14">
        <v>0</v>
      </c>
      <c r="R8" s="14">
        <v>0</v>
      </c>
    </row>
    <row r="9" ht="20.25" spans="1:18">
      <c r="A9" s="7" t="s">
        <v>530</v>
      </c>
      <c r="B9" s="8" t="s">
        <v>531</v>
      </c>
      <c r="C9" s="7">
        <v>4419.62</v>
      </c>
      <c r="D9" s="7">
        <v>5505.677</v>
      </c>
      <c r="E9" s="7">
        <v>0</v>
      </c>
      <c r="F9" s="7">
        <v>0</v>
      </c>
      <c r="G9" s="7">
        <v>0</v>
      </c>
      <c r="H9" s="7">
        <v>1</v>
      </c>
      <c r="I9" s="6">
        <v>5.088</v>
      </c>
      <c r="J9" s="6">
        <v>23.81</v>
      </c>
      <c r="K9" s="14">
        <v>3</v>
      </c>
      <c r="L9" s="14">
        <v>0</v>
      </c>
      <c r="M9" s="14">
        <v>0</v>
      </c>
      <c r="N9" s="14">
        <v>1</v>
      </c>
      <c r="O9" s="14">
        <v>0</v>
      </c>
      <c r="P9" s="14">
        <v>-4.125</v>
      </c>
      <c r="Q9" s="14">
        <v>0</v>
      </c>
      <c r="R9" s="14">
        <v>0</v>
      </c>
    </row>
    <row r="10" ht="20.25" spans="1:18">
      <c r="A10" s="7" t="s">
        <v>532</v>
      </c>
      <c r="B10" s="8" t="s">
        <v>533</v>
      </c>
      <c r="C10" s="7">
        <v>3198.362</v>
      </c>
      <c r="D10" s="7">
        <v>3838.428</v>
      </c>
      <c r="E10" s="7">
        <v>0</v>
      </c>
      <c r="F10" s="7">
        <v>0</v>
      </c>
      <c r="G10" s="7">
        <v>0</v>
      </c>
      <c r="H10" s="7">
        <v>1</v>
      </c>
      <c r="I10" s="6">
        <v>2.578</v>
      </c>
      <c r="J10" s="6">
        <v>18.823</v>
      </c>
      <c r="K10" s="14">
        <v>3</v>
      </c>
      <c r="L10" s="14">
        <v>0</v>
      </c>
      <c r="M10" s="14">
        <v>0</v>
      </c>
      <c r="N10" s="14">
        <v>0</v>
      </c>
      <c r="O10" s="14">
        <v>0</v>
      </c>
      <c r="P10" s="14">
        <v>-3.345</v>
      </c>
      <c r="Q10" s="14">
        <v>0</v>
      </c>
      <c r="R10" s="14">
        <v>0</v>
      </c>
    </row>
    <row r="11" ht="20.25" spans="1:18">
      <c r="A11" s="7" t="s">
        <v>534</v>
      </c>
      <c r="B11" s="8" t="s">
        <v>535</v>
      </c>
      <c r="C11" s="7">
        <v>2235.735</v>
      </c>
      <c r="D11" s="7">
        <v>2648.967</v>
      </c>
      <c r="E11" s="7">
        <v>0</v>
      </c>
      <c r="F11" s="7">
        <v>0</v>
      </c>
      <c r="G11" s="7">
        <v>0</v>
      </c>
      <c r="H11" s="7">
        <v>1</v>
      </c>
      <c r="I11" s="6">
        <v>1.143</v>
      </c>
      <c r="J11" s="6">
        <v>16.565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14">
        <v>-1.074</v>
      </c>
      <c r="Q11" s="14">
        <v>0</v>
      </c>
      <c r="R11" s="14">
        <v>0</v>
      </c>
    </row>
    <row r="12" ht="20.25" spans="1:18">
      <c r="A12" s="7" t="s">
        <v>536</v>
      </c>
      <c r="B12" s="8" t="s">
        <v>537</v>
      </c>
      <c r="C12" s="7">
        <v>4321.071</v>
      </c>
      <c r="D12" s="7">
        <v>5377.792</v>
      </c>
      <c r="E12" s="7">
        <v>0</v>
      </c>
      <c r="F12" s="7">
        <v>0</v>
      </c>
      <c r="G12" s="7">
        <v>0</v>
      </c>
      <c r="H12" s="7">
        <v>1</v>
      </c>
      <c r="I12" s="6">
        <v>9.632</v>
      </c>
      <c r="J12" s="6">
        <v>27.389</v>
      </c>
      <c r="K12" s="14">
        <v>4</v>
      </c>
      <c r="L12" s="14">
        <v>0</v>
      </c>
      <c r="M12" s="14">
        <v>-1</v>
      </c>
      <c r="N12" s="14">
        <v>1</v>
      </c>
      <c r="O12" s="14">
        <v>0</v>
      </c>
      <c r="P12" s="14">
        <v>-13.562</v>
      </c>
      <c r="Q12" s="14">
        <v>0</v>
      </c>
      <c r="R12" s="14">
        <v>0</v>
      </c>
    </row>
    <row r="13" ht="20.25" spans="1:18">
      <c r="A13" s="9" t="s">
        <v>538</v>
      </c>
      <c r="B13" s="9" t="s">
        <v>539</v>
      </c>
      <c r="C13" s="9">
        <v>4946.858</v>
      </c>
      <c r="D13" s="9">
        <v>6035.136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-1</v>
      </c>
      <c r="O13" s="14">
        <v>0</v>
      </c>
      <c r="P13" s="14">
        <v>-5.612</v>
      </c>
      <c r="Q13" s="14">
        <v>0</v>
      </c>
      <c r="R13" s="14">
        <v>0</v>
      </c>
    </row>
    <row r="14" ht="20.25" spans="1:18">
      <c r="A14" s="9" t="s">
        <v>540</v>
      </c>
      <c r="B14" s="9" t="s">
        <v>541</v>
      </c>
      <c r="C14" s="9">
        <v>967.581</v>
      </c>
      <c r="D14" s="9">
        <v>1188.864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3.163</v>
      </c>
      <c r="Q14" s="14">
        <v>0</v>
      </c>
      <c r="R14" s="14">
        <v>1</v>
      </c>
    </row>
    <row r="15" ht="20.25" spans="1:18">
      <c r="A15" s="9" t="s">
        <v>542</v>
      </c>
      <c r="B15" s="9" t="s">
        <v>543</v>
      </c>
      <c r="C15" s="9">
        <v>16593.23</v>
      </c>
      <c r="D15" s="9">
        <v>19442.828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-1</v>
      </c>
      <c r="O15" s="14">
        <v>0</v>
      </c>
      <c r="P15" s="14">
        <v>-15.357</v>
      </c>
      <c r="Q15" s="14">
        <v>0</v>
      </c>
      <c r="R15" s="14">
        <v>-1</v>
      </c>
    </row>
    <row r="16" ht="20.25" spans="1:18">
      <c r="A16" s="9" t="s">
        <v>544</v>
      </c>
      <c r="B16" s="9" t="s">
        <v>545</v>
      </c>
      <c r="C16" s="9">
        <v>4118.197</v>
      </c>
      <c r="D16" s="9">
        <v>4468.555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1.614</v>
      </c>
      <c r="Q16" s="14">
        <v>0</v>
      </c>
      <c r="R16" s="14">
        <v>0</v>
      </c>
    </row>
    <row r="17" ht="20.25" spans="1:18">
      <c r="A17" s="9" t="s">
        <v>546</v>
      </c>
      <c r="B17" s="9" t="s">
        <v>547</v>
      </c>
      <c r="C17" s="9">
        <v>4539.99</v>
      </c>
      <c r="D17" s="9">
        <v>5095.04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1</v>
      </c>
      <c r="N17" s="14">
        <v>-1</v>
      </c>
      <c r="O17" s="14">
        <v>0</v>
      </c>
      <c r="P17" s="14">
        <v>-10.1</v>
      </c>
      <c r="Q17" s="14">
        <v>0</v>
      </c>
      <c r="R17" s="14">
        <v>0</v>
      </c>
    </row>
    <row r="18" ht="20.25" spans="1:18">
      <c r="A18" s="9" t="s">
        <v>548</v>
      </c>
      <c r="B18" s="9" t="s">
        <v>549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2</v>
      </c>
      <c r="L18" s="14">
        <v>0</v>
      </c>
      <c r="M18" s="14">
        <v>1</v>
      </c>
      <c r="N18" s="14">
        <v>-1</v>
      </c>
      <c r="O18" s="14">
        <v>0</v>
      </c>
      <c r="P18" s="14">
        <v>7.748</v>
      </c>
      <c r="Q18" s="14">
        <v>0</v>
      </c>
      <c r="R18" s="14">
        <v>0</v>
      </c>
    </row>
    <row r="19" ht="20.25" spans="1:18">
      <c r="A19" s="9" t="s">
        <v>550</v>
      </c>
      <c r="B19" s="9" t="s">
        <v>551</v>
      </c>
      <c r="C19" s="9">
        <v>8087.593</v>
      </c>
      <c r="D19" s="9">
        <v>8829.297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1</v>
      </c>
      <c r="L19" s="14">
        <v>0</v>
      </c>
      <c r="M19" s="14">
        <v>0</v>
      </c>
      <c r="N19" s="14">
        <v>0</v>
      </c>
      <c r="O19" s="14">
        <v>0</v>
      </c>
      <c r="P19" s="14">
        <v>-12.124</v>
      </c>
      <c r="Q19" s="14">
        <v>0</v>
      </c>
      <c r="R19" s="14">
        <v>0</v>
      </c>
    </row>
    <row r="20" ht="20.25" spans="1:18">
      <c r="A20" s="9" t="s">
        <v>552</v>
      </c>
      <c r="B20" s="9" t="s">
        <v>553</v>
      </c>
      <c r="C20" s="9">
        <v>7052.67</v>
      </c>
      <c r="D20" s="9">
        <v>8684.075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-11.074</v>
      </c>
      <c r="Q20" s="14">
        <v>0</v>
      </c>
      <c r="R20" s="14">
        <v>0</v>
      </c>
    </row>
    <row r="21" ht="20.25" spans="1:18">
      <c r="A21" s="9" t="s">
        <v>554</v>
      </c>
      <c r="B21" s="9" t="s">
        <v>555</v>
      </c>
      <c r="C21" s="9">
        <v>2544.073</v>
      </c>
      <c r="D21" s="9">
        <v>3003.527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6" t="s">
        <v>556</v>
      </c>
      <c r="B22" s="6" t="s">
        <v>557</v>
      </c>
      <c r="C22" s="6">
        <v>6835</v>
      </c>
      <c r="D22" s="6">
        <v>8380.679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17.987</v>
      </c>
      <c r="K22" s="14">
        <v>4</v>
      </c>
      <c r="L22" s="14">
        <v>0</v>
      </c>
      <c r="M22" s="14">
        <v>0</v>
      </c>
      <c r="N22" s="14">
        <v>1</v>
      </c>
      <c r="O22" s="14">
        <v>0</v>
      </c>
      <c r="P22" s="14">
        <v>-3.52</v>
      </c>
      <c r="Q22" s="14">
        <v>0</v>
      </c>
      <c r="R22" s="14">
        <v>0</v>
      </c>
    </row>
    <row r="23" ht="20.25" spans="1:18">
      <c r="A23" s="6" t="s">
        <v>558</v>
      </c>
      <c r="B23" s="6" t="s">
        <v>559</v>
      </c>
      <c r="C23" s="6">
        <v>18847.201</v>
      </c>
      <c r="D23" s="6">
        <v>21190.23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9.345</v>
      </c>
      <c r="K23" s="14">
        <v>2</v>
      </c>
      <c r="L23" s="14">
        <v>0</v>
      </c>
      <c r="M23" s="14">
        <v>0</v>
      </c>
      <c r="N23" s="14">
        <v>0</v>
      </c>
      <c r="O23" s="14">
        <v>0</v>
      </c>
      <c r="P23" s="14">
        <v>-21.293</v>
      </c>
      <c r="Q23" s="14">
        <v>0</v>
      </c>
      <c r="R23" s="14">
        <v>0</v>
      </c>
    </row>
    <row r="24" ht="20.25" spans="1:18">
      <c r="A24" s="6" t="s">
        <v>560</v>
      </c>
      <c r="B24" s="6" t="s">
        <v>561</v>
      </c>
      <c r="C24" s="6">
        <v>13608.323</v>
      </c>
      <c r="D24" s="6">
        <v>16177.181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8.269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18.929</v>
      </c>
      <c r="Q24" s="14">
        <v>0</v>
      </c>
      <c r="R24" s="14">
        <v>0</v>
      </c>
    </row>
    <row r="25" ht="20.25" spans="1:18">
      <c r="A25" s="6" t="s">
        <v>562</v>
      </c>
      <c r="B25" s="6" t="s">
        <v>563</v>
      </c>
      <c r="C25" s="6">
        <v>3055.957</v>
      </c>
      <c r="D25" s="6">
        <v>3468.6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5.476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-3.646</v>
      </c>
      <c r="Q25" s="14">
        <v>0</v>
      </c>
      <c r="R25" s="14">
        <v>0</v>
      </c>
    </row>
    <row r="26" ht="20.25" spans="1:18">
      <c r="A26" s="6" t="s">
        <v>564</v>
      </c>
      <c r="B26" s="6" t="s">
        <v>565</v>
      </c>
      <c r="C26" s="6">
        <v>70709.867</v>
      </c>
      <c r="D26" s="6">
        <v>81709.711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7.689</v>
      </c>
      <c r="K26" s="14">
        <v>3</v>
      </c>
      <c r="L26" s="14">
        <v>0</v>
      </c>
      <c r="M26" s="14">
        <v>0</v>
      </c>
      <c r="N26" s="14">
        <v>0</v>
      </c>
      <c r="O26" s="14">
        <v>0</v>
      </c>
      <c r="P26" s="14">
        <v>-12.164</v>
      </c>
      <c r="Q26" s="14">
        <v>0</v>
      </c>
      <c r="R26" s="14">
        <v>0</v>
      </c>
    </row>
    <row r="27" ht="20.25" spans="1:18">
      <c r="A27" s="6" t="s">
        <v>566</v>
      </c>
      <c r="B27" s="6" t="s">
        <v>567</v>
      </c>
      <c r="C27" s="6">
        <v>2597.323</v>
      </c>
      <c r="D27" s="6">
        <v>3206.353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13.046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-9.07</v>
      </c>
      <c r="Q27" s="14">
        <v>-1</v>
      </c>
      <c r="R27" s="14">
        <v>0</v>
      </c>
    </row>
    <row r="28" ht="20.25" spans="1:18">
      <c r="A28" s="6" t="s">
        <v>568</v>
      </c>
      <c r="B28" s="6" t="s">
        <v>569</v>
      </c>
      <c r="C28" s="6">
        <v>3116.586</v>
      </c>
      <c r="D28" s="6">
        <v>3885.029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13.476</v>
      </c>
      <c r="K28" s="14">
        <v>1</v>
      </c>
      <c r="L28" s="14">
        <v>0</v>
      </c>
      <c r="M28" s="14">
        <v>0</v>
      </c>
      <c r="N28" s="14">
        <v>0</v>
      </c>
      <c r="O28" s="14">
        <v>0</v>
      </c>
      <c r="P28" s="14">
        <v>2.241</v>
      </c>
      <c r="Q28" s="14">
        <v>0</v>
      </c>
      <c r="R28" s="14">
        <v>0</v>
      </c>
    </row>
    <row r="29" ht="20.25" spans="1:18">
      <c r="A29" s="6" t="s">
        <v>570</v>
      </c>
      <c r="B29" s="6" t="s">
        <v>571</v>
      </c>
      <c r="C29" s="6">
        <v>121962.219</v>
      </c>
      <c r="D29" s="6">
        <v>143491.688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1.532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74.882</v>
      </c>
      <c r="Q29" s="14">
        <v>0</v>
      </c>
      <c r="R29" s="14">
        <v>0</v>
      </c>
    </row>
    <row r="30" ht="20.25" spans="1:18">
      <c r="A30" s="6" t="s">
        <v>572</v>
      </c>
      <c r="B30" s="6" t="s">
        <v>573</v>
      </c>
      <c r="C30" s="6">
        <v>3050.993</v>
      </c>
      <c r="D30" s="6">
        <v>3746.303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11.514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4.04</v>
      </c>
      <c r="Q30" s="14">
        <v>0</v>
      </c>
      <c r="R30" s="14">
        <v>0</v>
      </c>
    </row>
    <row r="31" ht="20.25" spans="1:18">
      <c r="A31" s="6" t="s">
        <v>574</v>
      </c>
      <c r="B31" s="6" t="s">
        <v>575</v>
      </c>
      <c r="C31" s="6">
        <v>15214.301</v>
      </c>
      <c r="D31" s="6">
        <v>18264.232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14.622</v>
      </c>
      <c r="K31" s="14">
        <v>3</v>
      </c>
      <c r="L31" s="14">
        <v>2</v>
      </c>
      <c r="M31" s="14">
        <v>0</v>
      </c>
      <c r="N31" s="14">
        <v>0</v>
      </c>
      <c r="O31" s="14">
        <v>0</v>
      </c>
      <c r="P31" s="14">
        <v>-1.478</v>
      </c>
      <c r="Q31" s="14">
        <v>0</v>
      </c>
      <c r="R31" s="14">
        <v>0</v>
      </c>
    </row>
    <row r="32" ht="20.25" spans="1:18">
      <c r="A32" s="6" t="s">
        <v>576</v>
      </c>
      <c r="B32" s="6" t="s">
        <v>577</v>
      </c>
      <c r="C32" s="6">
        <v>238975.078</v>
      </c>
      <c r="D32" s="6">
        <v>282215.313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6.096</v>
      </c>
      <c r="K32" s="14">
        <v>0</v>
      </c>
      <c r="L32" s="14">
        <v>2</v>
      </c>
      <c r="M32" s="14">
        <v>0</v>
      </c>
      <c r="N32" s="14">
        <v>0</v>
      </c>
      <c r="O32" s="14">
        <v>0</v>
      </c>
      <c r="P32" s="14">
        <v>37.224</v>
      </c>
      <c r="Q32" s="14">
        <v>0</v>
      </c>
      <c r="R32" s="14">
        <v>-1</v>
      </c>
    </row>
    <row r="33" ht="20.25" spans="1:18">
      <c r="A33" s="6" t="s">
        <v>578</v>
      </c>
      <c r="B33" s="6" t="s">
        <v>579</v>
      </c>
      <c r="C33" s="6">
        <v>5616.061</v>
      </c>
      <c r="D33" s="6">
        <v>6192.895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2.904</v>
      </c>
      <c r="K33" s="14">
        <v>0</v>
      </c>
      <c r="L33" s="14">
        <v>1</v>
      </c>
      <c r="M33" s="14">
        <v>0</v>
      </c>
      <c r="N33" s="14">
        <v>-1</v>
      </c>
      <c r="O33" s="14">
        <v>0</v>
      </c>
      <c r="P33" s="14">
        <v>-6.263</v>
      </c>
      <c r="Q33" s="14">
        <v>0</v>
      </c>
      <c r="R33" s="14">
        <v>0</v>
      </c>
    </row>
    <row r="34" ht="20.25" spans="1:18">
      <c r="A34" s="6" t="s">
        <v>580</v>
      </c>
      <c r="B34" s="6" t="s">
        <v>581</v>
      </c>
      <c r="C34" s="6">
        <v>13338.472</v>
      </c>
      <c r="D34" s="6">
        <v>14523.396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1.779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2.162</v>
      </c>
      <c r="Q34" s="14">
        <v>0</v>
      </c>
      <c r="R34" s="14">
        <v>0</v>
      </c>
    </row>
    <row r="35" ht="20.25" spans="1:18">
      <c r="A35" s="6" t="s">
        <v>582</v>
      </c>
      <c r="B35" s="6" t="s">
        <v>583</v>
      </c>
      <c r="C35" s="6">
        <v>3142.636</v>
      </c>
      <c r="D35" s="6">
        <v>4107.119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15.064</v>
      </c>
      <c r="K35" s="14">
        <v>4</v>
      </c>
      <c r="L35" s="14">
        <v>2</v>
      </c>
      <c r="M35" s="14">
        <v>0</v>
      </c>
      <c r="N35" s="14">
        <v>0</v>
      </c>
      <c r="O35" s="14">
        <v>0</v>
      </c>
      <c r="P35" s="14">
        <v>7.119</v>
      </c>
      <c r="Q35" s="14">
        <v>0</v>
      </c>
      <c r="R35" s="14">
        <v>0</v>
      </c>
    </row>
    <row r="36" ht="20.25" spans="1:18">
      <c r="A36" s="6" t="s">
        <v>584</v>
      </c>
      <c r="B36" s="6" t="s">
        <v>585</v>
      </c>
      <c r="C36" s="6">
        <v>21578.551</v>
      </c>
      <c r="D36" s="6">
        <v>25177.865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13.961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-11.609</v>
      </c>
      <c r="Q36" s="14">
        <v>0</v>
      </c>
      <c r="R36" s="14">
        <v>0</v>
      </c>
    </row>
    <row r="37" ht="20.25" spans="1:18">
      <c r="A37" s="6" t="s">
        <v>586</v>
      </c>
      <c r="B37" s="6" t="s">
        <v>587</v>
      </c>
      <c r="C37" s="6">
        <v>3471.395</v>
      </c>
      <c r="D37" s="6">
        <v>4030.972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6.482</v>
      </c>
      <c r="K37" s="14">
        <v>2</v>
      </c>
      <c r="L37" s="14">
        <v>2</v>
      </c>
      <c r="M37" s="14">
        <v>0</v>
      </c>
      <c r="N37" s="14">
        <v>0</v>
      </c>
      <c r="O37" s="14">
        <v>0</v>
      </c>
      <c r="P37" s="14">
        <v>1.094</v>
      </c>
      <c r="Q37" s="14">
        <v>0</v>
      </c>
      <c r="R37" s="14">
        <v>0</v>
      </c>
    </row>
    <row r="38" ht="20.25" spans="1:18">
      <c r="A38" s="6" t="s">
        <v>588</v>
      </c>
      <c r="B38" s="6" t="s">
        <v>589</v>
      </c>
      <c r="C38" s="6">
        <v>178.666</v>
      </c>
      <c r="D38" s="6">
        <v>257.943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28.203</v>
      </c>
      <c r="K38" s="14">
        <v>4</v>
      </c>
      <c r="L38" s="14">
        <v>1</v>
      </c>
      <c r="M38" s="14">
        <v>0</v>
      </c>
      <c r="N38" s="14">
        <v>0</v>
      </c>
      <c r="O38" s="14">
        <v>0</v>
      </c>
      <c r="P38" s="14">
        <v>-1.28</v>
      </c>
      <c r="Q38" s="14">
        <v>0</v>
      </c>
      <c r="R38" s="14">
        <v>0</v>
      </c>
    </row>
    <row r="39" ht="20.25" spans="1:18">
      <c r="A39" s="6" t="s">
        <v>590</v>
      </c>
      <c r="B39" s="6" t="s">
        <v>591</v>
      </c>
      <c r="C39" s="6">
        <v>2191.086</v>
      </c>
      <c r="D39" s="6">
        <v>2471.937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1.745</v>
      </c>
      <c r="K39" s="14">
        <v>1</v>
      </c>
      <c r="L39" s="14">
        <v>0</v>
      </c>
      <c r="M39" s="14">
        <v>-1</v>
      </c>
      <c r="N39" s="14">
        <v>1</v>
      </c>
      <c r="O39" s="14">
        <v>0</v>
      </c>
      <c r="P39" s="14">
        <v>-0.504</v>
      </c>
      <c r="Q39" s="14">
        <v>1</v>
      </c>
      <c r="R39" s="14">
        <v>0</v>
      </c>
    </row>
    <row r="40" ht="20.25" spans="1:18">
      <c r="A40" s="6" t="s">
        <v>592</v>
      </c>
      <c r="B40" s="6" t="s">
        <v>593</v>
      </c>
      <c r="C40" s="6">
        <v>2587.196</v>
      </c>
      <c r="D40" s="6">
        <v>2866.042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2.48</v>
      </c>
      <c r="K40" s="14">
        <v>1</v>
      </c>
      <c r="L40" s="14">
        <v>0</v>
      </c>
      <c r="M40" s="14">
        <v>0</v>
      </c>
      <c r="N40" s="14">
        <v>0</v>
      </c>
      <c r="O40" s="14">
        <v>0</v>
      </c>
      <c r="P40" s="14">
        <v>0.54</v>
      </c>
      <c r="Q40" s="14">
        <v>0</v>
      </c>
      <c r="R40" s="14">
        <v>0</v>
      </c>
    </row>
    <row r="41" ht="20.25" spans="1:18">
      <c r="A41" s="6" t="s">
        <v>594</v>
      </c>
      <c r="B41" s="6" t="s">
        <v>595</v>
      </c>
      <c r="C41" s="6">
        <v>8212.613</v>
      </c>
      <c r="D41" s="6">
        <v>9103.694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2.033</v>
      </c>
      <c r="K41" s="14">
        <v>0</v>
      </c>
      <c r="L41" s="14">
        <v>2</v>
      </c>
      <c r="M41" s="14">
        <v>0</v>
      </c>
      <c r="N41" s="14">
        <v>-1</v>
      </c>
      <c r="O41" s="14">
        <v>0</v>
      </c>
      <c r="P41" s="14">
        <v>-8.296</v>
      </c>
      <c r="Q41" s="14">
        <v>0</v>
      </c>
      <c r="R41" s="14">
        <v>-1</v>
      </c>
    </row>
    <row r="42" ht="20.25" spans="1:18">
      <c r="A42" s="6" t="s">
        <v>596</v>
      </c>
      <c r="B42" s="6" t="s">
        <v>597</v>
      </c>
      <c r="C42" s="6">
        <v>4391.78</v>
      </c>
      <c r="D42" s="6">
        <v>4891.392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3.583</v>
      </c>
      <c r="K42" s="14">
        <v>0</v>
      </c>
      <c r="L42" s="14">
        <v>2</v>
      </c>
      <c r="M42" s="14">
        <v>1</v>
      </c>
      <c r="N42" s="14">
        <v>-1</v>
      </c>
      <c r="O42" s="14">
        <v>0</v>
      </c>
      <c r="P42" s="14">
        <v>-2.412</v>
      </c>
      <c r="Q42" s="14">
        <v>0</v>
      </c>
      <c r="R42" s="14">
        <v>0</v>
      </c>
    </row>
    <row r="43" ht="20.25" spans="1:18">
      <c r="A43" s="6" t="s">
        <v>598</v>
      </c>
      <c r="B43" s="6" t="s">
        <v>599</v>
      </c>
      <c r="C43" s="6">
        <v>1282.18</v>
      </c>
      <c r="D43" s="6">
        <v>1433.181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2.124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14">
        <v>-1.27</v>
      </c>
      <c r="Q43" s="14">
        <v>0</v>
      </c>
      <c r="R43" s="14">
        <v>0</v>
      </c>
    </row>
    <row r="44" ht="20.25" spans="1:18">
      <c r="A44" s="6" t="s">
        <v>600</v>
      </c>
      <c r="B44" s="6" t="s">
        <v>601</v>
      </c>
      <c r="C44" s="6">
        <v>675.725</v>
      </c>
      <c r="D44" s="6">
        <v>851.497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14.302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14">
        <v>0.459</v>
      </c>
      <c r="Q44" s="14">
        <v>0</v>
      </c>
      <c r="R44" s="14">
        <v>-1</v>
      </c>
    </row>
    <row r="45" ht="20.25" spans="1:18">
      <c r="A45" s="6" t="s">
        <v>602</v>
      </c>
      <c r="B45" s="6" t="s">
        <v>603</v>
      </c>
      <c r="C45" s="6">
        <v>1782.582</v>
      </c>
      <c r="D45" s="6">
        <v>2375.11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13.383</v>
      </c>
      <c r="K45" s="14">
        <v>1</v>
      </c>
      <c r="L45" s="14">
        <v>2</v>
      </c>
      <c r="M45" s="14">
        <v>0</v>
      </c>
      <c r="N45" s="14">
        <v>0</v>
      </c>
      <c r="O45" s="14">
        <v>0</v>
      </c>
      <c r="P45" s="14">
        <v>6.531</v>
      </c>
      <c r="Q45" s="14">
        <v>0</v>
      </c>
      <c r="R45" s="14">
        <v>-1</v>
      </c>
    </row>
    <row r="46" ht="20.25" spans="1:18">
      <c r="A46" s="6" t="s">
        <v>604</v>
      </c>
      <c r="B46" s="6" t="s">
        <v>605</v>
      </c>
      <c r="C46" s="6">
        <v>3280.172</v>
      </c>
      <c r="D46" s="6">
        <v>3588.27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6.12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-6.929</v>
      </c>
      <c r="Q46" s="14">
        <v>0</v>
      </c>
      <c r="R46" s="14">
        <v>-1</v>
      </c>
    </row>
    <row r="47" ht="20.25" spans="1:18">
      <c r="A47" s="6" t="s">
        <v>606</v>
      </c>
      <c r="B47" s="6" t="s">
        <v>607</v>
      </c>
      <c r="C47" s="6">
        <v>1235.112</v>
      </c>
      <c r="D47" s="6">
        <v>1661.962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10.79</v>
      </c>
      <c r="K47" s="14">
        <v>0</v>
      </c>
      <c r="L47" s="14">
        <v>2</v>
      </c>
      <c r="M47" s="14">
        <v>0</v>
      </c>
      <c r="N47" s="14">
        <v>0</v>
      </c>
      <c r="O47" s="14">
        <v>0</v>
      </c>
      <c r="P47" s="14">
        <v>1.864</v>
      </c>
      <c r="Q47" s="14">
        <v>0</v>
      </c>
      <c r="R47" s="14">
        <v>-1</v>
      </c>
    </row>
    <row r="48" ht="20.25" spans="1:18">
      <c r="A48" s="6" t="s">
        <v>608</v>
      </c>
      <c r="B48" s="6" t="s">
        <v>609</v>
      </c>
      <c r="C48" s="6">
        <v>7894.708</v>
      </c>
      <c r="D48" s="6">
        <v>8509.526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2.366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-5.223</v>
      </c>
      <c r="Q48" s="14">
        <v>0</v>
      </c>
      <c r="R48" s="14">
        <v>-1</v>
      </c>
    </row>
    <row r="49" ht="20.25" spans="1:18">
      <c r="A49" s="6" t="s">
        <v>610</v>
      </c>
      <c r="B49" s="6" t="s">
        <v>611</v>
      </c>
      <c r="C49" s="6">
        <v>14863.12</v>
      </c>
      <c r="D49" s="6">
        <v>17262.014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1.926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2.043</v>
      </c>
      <c r="Q49" s="14">
        <v>0</v>
      </c>
      <c r="R49" s="14">
        <v>0</v>
      </c>
    </row>
    <row r="50" ht="20.25" spans="1:18">
      <c r="A50" s="6" t="s">
        <v>612</v>
      </c>
      <c r="B50" s="6" t="s">
        <v>613</v>
      </c>
      <c r="C50" s="6">
        <v>2881.167</v>
      </c>
      <c r="D50" s="6">
        <v>3438.066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3.801</v>
      </c>
      <c r="K50" s="14">
        <v>1</v>
      </c>
      <c r="L50" s="14">
        <v>2</v>
      </c>
      <c r="M50" s="14">
        <v>0</v>
      </c>
      <c r="N50" s="14">
        <v>0</v>
      </c>
      <c r="O50" s="14">
        <v>0</v>
      </c>
      <c r="P50" s="14">
        <v>1.012</v>
      </c>
      <c r="Q50" s="14">
        <v>0</v>
      </c>
      <c r="R50" s="14">
        <v>1</v>
      </c>
    </row>
    <row r="51" ht="20.25" spans="1:18">
      <c r="A51" s="6" t="s">
        <v>614</v>
      </c>
      <c r="B51" s="6" t="s">
        <v>615</v>
      </c>
      <c r="C51" s="6">
        <v>7311.95</v>
      </c>
      <c r="D51" s="6">
        <v>7814.309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1.576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 s="14">
        <v>-4.091</v>
      </c>
      <c r="Q51" s="14">
        <v>0</v>
      </c>
      <c r="R51" s="14">
        <v>0</v>
      </c>
    </row>
    <row r="52" ht="20.25" spans="1:18">
      <c r="A52" s="6" t="s">
        <v>616</v>
      </c>
      <c r="B52" s="6" t="s">
        <v>617</v>
      </c>
      <c r="C52" s="6">
        <v>3427.775</v>
      </c>
      <c r="D52" s="6">
        <v>3549.101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1.923</v>
      </c>
      <c r="K52" s="14">
        <v>0</v>
      </c>
      <c r="L52" s="14">
        <v>0</v>
      </c>
      <c r="M52" s="14">
        <v>0</v>
      </c>
      <c r="N52" s="14">
        <v>-1</v>
      </c>
      <c r="O52" s="14">
        <v>0</v>
      </c>
      <c r="P52" s="14">
        <v>-0.678</v>
      </c>
      <c r="Q52" s="14">
        <v>0</v>
      </c>
      <c r="R52" s="14">
        <v>0</v>
      </c>
    </row>
    <row r="53" ht="20.25" spans="1:18">
      <c r="A53" s="6" t="s">
        <v>618</v>
      </c>
      <c r="B53" s="6" t="s">
        <v>619</v>
      </c>
      <c r="C53" s="6">
        <v>5316.95</v>
      </c>
      <c r="D53" s="6">
        <v>6342.532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3.17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3.196</v>
      </c>
      <c r="Q53" s="14">
        <v>0</v>
      </c>
      <c r="R53" s="14">
        <v>-1</v>
      </c>
    </row>
    <row r="54" ht="20.25" spans="1:18">
      <c r="A54" s="6" t="s">
        <v>620</v>
      </c>
      <c r="B54" s="6" t="s">
        <v>621</v>
      </c>
      <c r="C54" s="6">
        <v>6503.88</v>
      </c>
      <c r="D54" s="6">
        <v>7123.48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6.821</v>
      </c>
      <c r="K54" s="14">
        <v>0</v>
      </c>
      <c r="L54" s="14">
        <v>2</v>
      </c>
      <c r="M54" s="14">
        <v>0</v>
      </c>
      <c r="N54" s="14">
        <v>-1</v>
      </c>
      <c r="O54" s="14">
        <v>0</v>
      </c>
      <c r="P54" s="14">
        <v>27.038</v>
      </c>
      <c r="Q54" s="14">
        <v>0</v>
      </c>
      <c r="R54" s="14">
        <v>0</v>
      </c>
    </row>
    <row r="55" ht="20.25" spans="1:18">
      <c r="A55" s="6" t="s">
        <v>622</v>
      </c>
      <c r="B55" s="6" t="s">
        <v>623</v>
      </c>
      <c r="C55" s="6">
        <v>13223.417</v>
      </c>
      <c r="D55" s="6">
        <v>15014.731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5.85</v>
      </c>
      <c r="K55" s="14">
        <v>1</v>
      </c>
      <c r="L55" s="14">
        <v>2</v>
      </c>
      <c r="M55" s="14">
        <v>0</v>
      </c>
      <c r="N55" s="14">
        <v>0</v>
      </c>
      <c r="O55" s="14">
        <v>0</v>
      </c>
      <c r="P55" s="14">
        <v>-7.564</v>
      </c>
      <c r="Q55" s="14">
        <v>0</v>
      </c>
      <c r="R55" s="14">
        <v>-1</v>
      </c>
    </row>
    <row r="56" ht="20.25" spans="1:18">
      <c r="A56" s="6" t="s">
        <v>624</v>
      </c>
      <c r="B56" s="6" t="s">
        <v>625</v>
      </c>
      <c r="C56" s="6">
        <v>9500.455</v>
      </c>
      <c r="D56" s="6">
        <v>11735.951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1.855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-0.029</v>
      </c>
      <c r="Q56" s="14">
        <v>0</v>
      </c>
      <c r="R56" s="14">
        <v>0</v>
      </c>
    </row>
    <row r="57" ht="20.25" spans="1:18">
      <c r="A57" s="6" t="s">
        <v>626</v>
      </c>
      <c r="B57" s="6" t="s">
        <v>627</v>
      </c>
      <c r="C57" s="6">
        <v>18715.91</v>
      </c>
      <c r="D57" s="6">
        <v>20974.535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4.095</v>
      </c>
      <c r="K57" s="14">
        <v>0</v>
      </c>
      <c r="L57" s="14">
        <v>0</v>
      </c>
      <c r="M57" s="14">
        <v>0</v>
      </c>
      <c r="N57" s="14">
        <v>-1</v>
      </c>
      <c r="O57" s="14">
        <v>0</v>
      </c>
      <c r="P57" s="14">
        <v>7.024</v>
      </c>
      <c r="Q57" s="14">
        <v>0</v>
      </c>
      <c r="R57" s="14">
        <v>0</v>
      </c>
    </row>
    <row r="58" ht="20.25" spans="1:18">
      <c r="A58" s="6" t="s">
        <v>628</v>
      </c>
      <c r="B58" s="6" t="s">
        <v>629</v>
      </c>
      <c r="C58" s="6">
        <v>1113.413</v>
      </c>
      <c r="D58" s="6">
        <v>1637.675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19.725</v>
      </c>
      <c r="K58" s="14">
        <v>2</v>
      </c>
      <c r="L58" s="14">
        <v>1</v>
      </c>
      <c r="M58" s="14">
        <v>0</v>
      </c>
      <c r="N58" s="14">
        <v>0</v>
      </c>
      <c r="O58" s="14">
        <v>0</v>
      </c>
      <c r="P58" s="14">
        <v>-2.893</v>
      </c>
      <c r="Q58" s="14">
        <v>0</v>
      </c>
      <c r="R58" s="14">
        <v>0</v>
      </c>
    </row>
    <row r="59" ht="20.25" spans="1:18">
      <c r="A59" s="6" t="s">
        <v>630</v>
      </c>
      <c r="B59" s="6" t="s">
        <v>631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4">
        <v>2</v>
      </c>
      <c r="L59" s="14">
        <v>0</v>
      </c>
      <c r="M59" s="14">
        <v>1</v>
      </c>
      <c r="N59" s="14">
        <v>-1</v>
      </c>
      <c r="O59" s="14">
        <v>0</v>
      </c>
      <c r="P59" s="14">
        <v>1.476</v>
      </c>
      <c r="Q59" s="14">
        <v>0</v>
      </c>
      <c r="R59" s="14">
        <v>0</v>
      </c>
    </row>
    <row r="60" ht="20.25" spans="1:18">
      <c r="A60" s="6" t="s">
        <v>632</v>
      </c>
      <c r="B60" s="6" t="s">
        <v>633</v>
      </c>
      <c r="C60" s="6">
        <v>2352.773</v>
      </c>
      <c r="D60" s="6">
        <v>2647.702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4.125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-0.293</v>
      </c>
      <c r="Q60" s="14">
        <v>0</v>
      </c>
      <c r="R60" s="14">
        <v>0</v>
      </c>
    </row>
    <row r="61" ht="20.25" spans="1:18">
      <c r="A61" s="6" t="s">
        <v>634</v>
      </c>
      <c r="B61" s="6" t="s">
        <v>635</v>
      </c>
      <c r="C61" s="6">
        <v>6649.146</v>
      </c>
      <c r="D61" s="6">
        <v>7608.664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2.961</v>
      </c>
      <c r="K61" s="14">
        <v>0</v>
      </c>
      <c r="L61" s="14">
        <v>2</v>
      </c>
      <c r="M61" s="14">
        <v>0</v>
      </c>
      <c r="N61" s="14">
        <v>-1</v>
      </c>
      <c r="O61" s="14">
        <v>0</v>
      </c>
      <c r="P61" s="14">
        <v>5.055</v>
      </c>
      <c r="Q61" s="14">
        <v>0</v>
      </c>
      <c r="R61" s="14">
        <v>0</v>
      </c>
    </row>
    <row r="62" ht="20.25" spans="1:18">
      <c r="A62" s="6" t="s">
        <v>636</v>
      </c>
      <c r="B62" s="6" t="s">
        <v>637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638</v>
      </c>
      <c r="B63" s="6" t="s">
        <v>639</v>
      </c>
      <c r="C63" s="6">
        <v>2131.489</v>
      </c>
      <c r="D63" s="6">
        <v>2755.964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9.797</v>
      </c>
      <c r="K63" s="14">
        <v>1</v>
      </c>
      <c r="L63" s="14">
        <v>1</v>
      </c>
      <c r="M63" s="14">
        <v>0</v>
      </c>
      <c r="N63" s="14">
        <v>0</v>
      </c>
      <c r="O63" s="14">
        <v>0</v>
      </c>
      <c r="P63" s="14">
        <v>1.498</v>
      </c>
      <c r="Q63" s="14">
        <v>0</v>
      </c>
      <c r="R63" s="14">
        <v>-1</v>
      </c>
    </row>
    <row r="64" ht="20.25" spans="1:18">
      <c r="A64" s="6" t="s">
        <v>640</v>
      </c>
      <c r="B64" s="6" t="s">
        <v>641</v>
      </c>
      <c r="C64" s="6">
        <v>4868.127</v>
      </c>
      <c r="D64" s="6">
        <v>5682.327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2.227</v>
      </c>
      <c r="K64" s="14">
        <v>1</v>
      </c>
      <c r="L64" s="14">
        <v>1</v>
      </c>
      <c r="M64" s="14">
        <v>0</v>
      </c>
      <c r="N64" s="14">
        <v>0</v>
      </c>
      <c r="O64" s="14">
        <v>0</v>
      </c>
      <c r="P64" s="14">
        <v>4.323</v>
      </c>
      <c r="Q64" s="14">
        <v>0</v>
      </c>
      <c r="R64" s="14">
        <v>0</v>
      </c>
    </row>
    <row r="65" ht="20.25" spans="1:18">
      <c r="A65" s="6" t="s">
        <v>642</v>
      </c>
      <c r="B65" s="6" t="s">
        <v>643</v>
      </c>
      <c r="C65" s="6">
        <v>1427.714</v>
      </c>
      <c r="D65" s="6">
        <v>2165.526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6.929</v>
      </c>
      <c r="K65" s="14">
        <v>1</v>
      </c>
      <c r="L65" s="14">
        <v>1</v>
      </c>
      <c r="M65" s="14">
        <v>0</v>
      </c>
      <c r="N65" s="14">
        <v>0</v>
      </c>
      <c r="O65" s="14">
        <v>0</v>
      </c>
      <c r="P65" s="14">
        <v>-2.65</v>
      </c>
      <c r="Q65" s="14">
        <v>0</v>
      </c>
      <c r="R65" s="14">
        <v>0</v>
      </c>
    </row>
    <row r="66" ht="20.25" spans="1:18">
      <c r="A66" s="6" t="s">
        <v>644</v>
      </c>
      <c r="B66" s="6" t="s">
        <v>645</v>
      </c>
      <c r="C66" s="6">
        <v>6180.42</v>
      </c>
      <c r="D66" s="6">
        <v>7477.182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5.382</v>
      </c>
      <c r="K66" s="14">
        <v>0</v>
      </c>
      <c r="L66" s="14">
        <v>2</v>
      </c>
      <c r="M66" s="14">
        <v>0</v>
      </c>
      <c r="N66" s="14">
        <v>0</v>
      </c>
      <c r="O66" s="14">
        <v>0</v>
      </c>
      <c r="P66" s="14">
        <v>17.046</v>
      </c>
      <c r="Q66" s="14">
        <v>0</v>
      </c>
      <c r="R66" s="14">
        <v>0</v>
      </c>
    </row>
    <row r="67" ht="20.25" spans="1:18">
      <c r="A67" s="6" t="s">
        <v>646</v>
      </c>
      <c r="B67" s="6" t="s">
        <v>647</v>
      </c>
      <c r="C67" s="6">
        <v>2309.892</v>
      </c>
      <c r="D67" s="6">
        <v>2794.844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12.768</v>
      </c>
      <c r="K67" s="14">
        <v>0</v>
      </c>
      <c r="L67" s="14">
        <v>1</v>
      </c>
      <c r="M67" s="14">
        <v>0</v>
      </c>
      <c r="N67" s="14">
        <v>0</v>
      </c>
      <c r="O67" s="14">
        <v>0</v>
      </c>
      <c r="P67" s="14">
        <v>1.056</v>
      </c>
      <c r="Q67" s="14">
        <v>0</v>
      </c>
      <c r="R67" s="14">
        <v>0</v>
      </c>
    </row>
    <row r="68" ht="20.25" spans="1:18">
      <c r="A68" s="6" t="s">
        <v>648</v>
      </c>
      <c r="B68" s="6" t="s">
        <v>649</v>
      </c>
      <c r="C68" s="6">
        <v>6093.236</v>
      </c>
      <c r="D68" s="6">
        <v>8291.353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3.922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20.542</v>
      </c>
      <c r="Q68" s="14">
        <v>0</v>
      </c>
      <c r="R68" s="14">
        <v>1</v>
      </c>
    </row>
    <row r="69" ht="20.25" spans="1:18">
      <c r="A69" s="6" t="s">
        <v>650</v>
      </c>
      <c r="B69" s="6" t="s">
        <v>651</v>
      </c>
      <c r="C69" s="6">
        <v>5537.228</v>
      </c>
      <c r="D69" s="6">
        <v>5976.423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5.411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14">
        <v>-2.508</v>
      </c>
      <c r="Q69" s="14">
        <v>0</v>
      </c>
      <c r="R69" s="14">
        <v>0</v>
      </c>
    </row>
    <row r="70" ht="20.25" spans="1:18">
      <c r="A70" s="6" t="s">
        <v>652</v>
      </c>
      <c r="B70" s="6" t="s">
        <v>653</v>
      </c>
      <c r="C70" s="6">
        <v>1789.74</v>
      </c>
      <c r="D70" s="6">
        <v>2048.046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1.878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1.169</v>
      </c>
      <c r="Q70" s="14">
        <v>0</v>
      </c>
      <c r="R70" s="14">
        <v>0</v>
      </c>
    </row>
    <row r="71" ht="20.25" spans="1:18">
      <c r="A71" s="6" t="s">
        <v>654</v>
      </c>
      <c r="B71" s="6" t="s">
        <v>655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656</v>
      </c>
      <c r="B72" s="6" t="s">
        <v>657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4">
        <v>0</v>
      </c>
      <c r="L72" s="14">
        <v>2</v>
      </c>
      <c r="M72" s="14">
        <v>1</v>
      </c>
      <c r="N72" s="14">
        <v>-1</v>
      </c>
      <c r="O72" s="14">
        <v>0</v>
      </c>
      <c r="P72" s="14">
        <v>-6.284</v>
      </c>
      <c r="Q72" s="14">
        <v>0</v>
      </c>
      <c r="R72" s="14">
        <v>0</v>
      </c>
    </row>
    <row r="73" ht="20.25" spans="1:18">
      <c r="A73" s="6" t="s">
        <v>658</v>
      </c>
      <c r="B73" s="6" t="s">
        <v>659</v>
      </c>
      <c r="C73" s="6">
        <v>104.615</v>
      </c>
      <c r="D73" s="6">
        <v>106.809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1.269</v>
      </c>
      <c r="K73" s="14">
        <v>1</v>
      </c>
      <c r="L73" s="14">
        <v>0</v>
      </c>
      <c r="M73" s="14">
        <v>1</v>
      </c>
      <c r="N73" s="14">
        <v>-1</v>
      </c>
      <c r="O73" s="14">
        <v>0</v>
      </c>
      <c r="P73" s="14">
        <v>0.014</v>
      </c>
      <c r="Q73" s="14">
        <v>0</v>
      </c>
      <c r="R73" s="14">
        <v>0</v>
      </c>
    </row>
    <row r="74" ht="20.25" spans="1:18">
      <c r="A74" s="6" t="s">
        <v>660</v>
      </c>
      <c r="B74" s="6" t="s">
        <v>661</v>
      </c>
      <c r="C74" s="6">
        <v>103.691</v>
      </c>
      <c r="D74" s="6">
        <v>105.095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0.959</v>
      </c>
      <c r="K74" s="14">
        <v>0</v>
      </c>
      <c r="L74" s="14">
        <v>0</v>
      </c>
      <c r="M74" s="14">
        <v>1</v>
      </c>
      <c r="N74" s="14">
        <v>0</v>
      </c>
      <c r="O74" s="14">
        <v>0</v>
      </c>
      <c r="P74" s="14">
        <v>0.012</v>
      </c>
      <c r="Q74" s="14">
        <v>0</v>
      </c>
      <c r="R74" s="14">
        <v>0</v>
      </c>
    </row>
    <row r="75" ht="20.25" spans="1:18">
      <c r="A75" s="6" t="s">
        <v>662</v>
      </c>
      <c r="B75" s="6" t="s">
        <v>663</v>
      </c>
      <c r="C75" s="6">
        <v>107.187</v>
      </c>
      <c r="D75" s="6">
        <v>114.145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3.816</v>
      </c>
      <c r="K75" s="14">
        <v>1</v>
      </c>
      <c r="L75" s="14">
        <v>0</v>
      </c>
      <c r="M75" s="14">
        <v>1</v>
      </c>
      <c r="N75" s="14">
        <v>-1</v>
      </c>
      <c r="O75" s="14">
        <v>0</v>
      </c>
      <c r="P75" s="14">
        <v>0.061</v>
      </c>
      <c r="Q75" s="14">
        <v>0</v>
      </c>
      <c r="R75" s="14">
        <v>0</v>
      </c>
    </row>
    <row r="76" ht="20.25" spans="1:18">
      <c r="A76" s="6" t="s">
        <v>664</v>
      </c>
      <c r="B76" s="6" t="s">
        <v>665</v>
      </c>
      <c r="C76" s="6">
        <v>63005.32</v>
      </c>
      <c r="D76" s="6">
        <v>73243.438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7.345</v>
      </c>
      <c r="K76" s="14">
        <v>3</v>
      </c>
      <c r="L76" s="14">
        <v>2</v>
      </c>
      <c r="M76" s="14">
        <v>0</v>
      </c>
      <c r="N76" s="14">
        <v>0</v>
      </c>
      <c r="O76" s="14">
        <v>0</v>
      </c>
      <c r="P76" s="14">
        <v>-16.795</v>
      </c>
      <c r="Q76" s="14">
        <v>0</v>
      </c>
      <c r="R76" s="14">
        <v>0</v>
      </c>
    </row>
    <row r="77" ht="20.25" spans="1:18">
      <c r="A77" s="10" t="s">
        <v>666</v>
      </c>
      <c r="B77" s="10" t="s">
        <v>667</v>
      </c>
      <c r="C77" s="10">
        <v>1948.761</v>
      </c>
      <c r="D77" s="10">
        <v>3964.899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35.02</v>
      </c>
      <c r="K77" s="14">
        <v>4</v>
      </c>
      <c r="L77" s="14">
        <v>0</v>
      </c>
      <c r="M77" s="14">
        <v>-1</v>
      </c>
      <c r="N77" s="14">
        <v>0</v>
      </c>
      <c r="O77" s="14">
        <v>0</v>
      </c>
      <c r="P77" s="14">
        <v>-8.896</v>
      </c>
      <c r="Q77" s="14">
        <v>0</v>
      </c>
      <c r="R77" s="14">
        <v>0</v>
      </c>
    </row>
    <row r="78" ht="20.25" spans="1:18">
      <c r="A78" s="10" t="s">
        <v>668</v>
      </c>
      <c r="B78" s="10" t="s">
        <v>669</v>
      </c>
      <c r="C78" s="10">
        <v>3660.98</v>
      </c>
      <c r="D78" s="10">
        <v>4227.43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6.153</v>
      </c>
      <c r="K78" s="14">
        <v>0</v>
      </c>
      <c r="L78" s="14">
        <v>2</v>
      </c>
      <c r="M78" s="14">
        <v>0</v>
      </c>
      <c r="N78" s="14">
        <v>-1</v>
      </c>
      <c r="O78" s="14">
        <v>0</v>
      </c>
      <c r="P78" s="14">
        <v>-3.188</v>
      </c>
      <c r="Q78" s="14">
        <v>0</v>
      </c>
      <c r="R78" s="14">
        <v>0</v>
      </c>
    </row>
    <row r="79" ht="20.25" spans="1:18">
      <c r="A79" s="10" t="s">
        <v>670</v>
      </c>
      <c r="B79" s="10" t="s">
        <v>671</v>
      </c>
      <c r="C79" s="10">
        <v>12081.861</v>
      </c>
      <c r="D79" s="10">
        <v>14437.966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15.334</v>
      </c>
      <c r="K79" s="14">
        <v>1</v>
      </c>
      <c r="L79" s="14">
        <v>1</v>
      </c>
      <c r="M79" s="14">
        <v>0</v>
      </c>
      <c r="N79" s="14">
        <v>0</v>
      </c>
      <c r="O79" s="14">
        <v>0</v>
      </c>
      <c r="P79" s="14">
        <v>13.033</v>
      </c>
      <c r="Q79" s="14">
        <v>0</v>
      </c>
      <c r="R79" s="14">
        <v>0</v>
      </c>
    </row>
    <row r="80" ht="20.25" spans="1:18">
      <c r="A80" s="10" t="s">
        <v>672</v>
      </c>
      <c r="B80" s="10" t="s">
        <v>673</v>
      </c>
      <c r="C80" s="10">
        <v>508.932</v>
      </c>
      <c r="D80" s="10">
        <v>624.615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0.947</v>
      </c>
      <c r="K80" s="14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-0.986</v>
      </c>
      <c r="Q80" s="14">
        <v>0</v>
      </c>
      <c r="R80" s="14">
        <v>0</v>
      </c>
    </row>
    <row r="81" ht="20.25" spans="1:18">
      <c r="A81" s="10" t="s">
        <v>674</v>
      </c>
      <c r="B81" s="10" t="s">
        <v>675</v>
      </c>
      <c r="C81" s="10">
        <v>74627.203</v>
      </c>
      <c r="D81" s="10">
        <v>103892.141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0.364</v>
      </c>
      <c r="K81" s="14">
        <v>0</v>
      </c>
      <c r="L81" s="14">
        <v>2</v>
      </c>
      <c r="M81" s="14">
        <v>0</v>
      </c>
      <c r="N81" s="14">
        <v>0</v>
      </c>
      <c r="O81" s="14">
        <v>0</v>
      </c>
      <c r="P81" s="14">
        <v>174.84</v>
      </c>
      <c r="Q81" s="14">
        <v>0</v>
      </c>
      <c r="R81" s="14">
        <v>1</v>
      </c>
    </row>
    <row r="82" ht="20.25" spans="1:18">
      <c r="A82" s="10" t="s">
        <v>676</v>
      </c>
      <c r="B82" s="10" t="s">
        <v>677</v>
      </c>
      <c r="C82" s="10">
        <v>12341.319</v>
      </c>
      <c r="D82" s="10">
        <v>15824.414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3.583</v>
      </c>
      <c r="K82" s="14">
        <v>1</v>
      </c>
      <c r="L82" s="14">
        <v>1</v>
      </c>
      <c r="M82" s="14">
        <v>0</v>
      </c>
      <c r="N82" s="14">
        <v>1</v>
      </c>
      <c r="O82" s="14">
        <v>0</v>
      </c>
      <c r="P82" s="14">
        <v>-19.208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2024-10-29T17:33:16Z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26A8DB83BA384947813B8F47925BE61C_13</vt:lpwstr>
  </property>
  <property fmtid="{D5CDD505-2E9C-101B-9397-08002B2CF9AE}" pid="3" name="KSOProductBuildVer">
    <vt:lpwstr>2052-12.1.0.15712</vt:lpwstr>
  </property>
</Properties>
</file>