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<sst xmlns="http://schemas.openxmlformats.org/spreadsheetml/2006/main" count="838" uniqueCount="785">
  <si>
    <t>京沪深强转弱</t>
  </si>
  <si>
    <t>京沪深弱转强</t>
  </si>
  <si>
    <t>代码</t>
  </si>
  <si>
    <t>简称</t>
  </si>
  <si>
    <t>总市值</t>
  </si>
  <si>
    <t>MSCI成份</t>
  </si>
  <si>
    <t>353419.56亿</t>
  </si>
  <si>
    <t>含H股</t>
  </si>
  <si>
    <t>175759.19亿</t>
  </si>
  <si>
    <t>大盘股</t>
  </si>
  <si>
    <t>337739.19亿</t>
  </si>
  <si>
    <t>低市盈率</t>
  </si>
  <si>
    <t>126383.98亿</t>
  </si>
  <si>
    <t>北上重仓</t>
  </si>
  <si>
    <t>238860.44亿</t>
  </si>
  <si>
    <t>破净资产</t>
  </si>
  <si>
    <t>108777.15亿</t>
  </si>
  <si>
    <t>行业龙头</t>
  </si>
  <si>
    <t>167199.88亿</t>
  </si>
  <si>
    <t>社保重仓</t>
  </si>
  <si>
    <t>92066.64亿</t>
  </si>
  <si>
    <t>中特估</t>
  </si>
  <si>
    <t>161711.97亿</t>
  </si>
  <si>
    <t>保险重仓</t>
  </si>
  <si>
    <t>73030.80亿</t>
  </si>
  <si>
    <t>全指金融</t>
  </si>
  <si>
    <t>128751.78亿</t>
  </si>
  <si>
    <t>券商金股</t>
  </si>
  <si>
    <t>29797.28亿</t>
  </si>
  <si>
    <t>通达信88</t>
  </si>
  <si>
    <t>127120.63亿</t>
  </si>
  <si>
    <t>电力</t>
  </si>
  <si>
    <t>26984.52亿</t>
  </si>
  <si>
    <t>深圳板块</t>
  </si>
  <si>
    <t>67830.48亿</t>
  </si>
  <si>
    <t>家用电器</t>
  </si>
  <si>
    <t>15442.00亿</t>
  </si>
  <si>
    <t>跨境支付CIPS</t>
  </si>
  <si>
    <t>62706.05亿</t>
  </si>
  <si>
    <t>中小银行</t>
  </si>
  <si>
    <t>11741.92亿</t>
  </si>
  <si>
    <t>全指可选</t>
  </si>
  <si>
    <t>39840.45亿</t>
  </si>
  <si>
    <t>I100</t>
  </si>
  <si>
    <t>--</t>
  </si>
  <si>
    <t>整体上市</t>
  </si>
  <si>
    <t>37913.88亿</t>
  </si>
  <si>
    <t>券商重仓</t>
  </si>
  <si>
    <t>31200.44亿</t>
  </si>
  <si>
    <t>福建板块</t>
  </si>
  <si>
    <t>27096.66亿</t>
  </si>
  <si>
    <t>信托重仓</t>
  </si>
  <si>
    <t>23999.22亿</t>
  </si>
  <si>
    <t>石油</t>
  </si>
  <si>
    <t>23570.23亿</t>
  </si>
  <si>
    <t>智能电网</t>
  </si>
  <si>
    <t>18325.59亿</t>
  </si>
  <si>
    <t>稀缺资源</t>
  </si>
  <si>
    <t>14999.23亿</t>
  </si>
  <si>
    <t>煤炭</t>
  </si>
  <si>
    <t>14682.98亿</t>
  </si>
  <si>
    <t>运输服务</t>
  </si>
  <si>
    <t>11594.02亿</t>
  </si>
  <si>
    <t>拟增持</t>
  </si>
  <si>
    <t>9376.18亿</t>
  </si>
  <si>
    <t>工程机械</t>
  </si>
  <si>
    <t>5598.65亿</t>
  </si>
  <si>
    <t>运输设备</t>
  </si>
  <si>
    <t>4148.43亿</t>
  </si>
  <si>
    <t>船舶</t>
  </si>
  <si>
    <t>3991.20亿</t>
  </si>
  <si>
    <t>Ｂ股指数</t>
  </si>
  <si>
    <t>607.21亿</t>
  </si>
  <si>
    <t>深证Ｂ指</t>
  </si>
  <si>
    <t>470.11亿</t>
  </si>
  <si>
    <t>绿色电力</t>
  </si>
  <si>
    <t>国证价值</t>
  </si>
  <si>
    <t>国证基建</t>
  </si>
  <si>
    <t>环渤海</t>
  </si>
  <si>
    <t>珠三角</t>
  </si>
  <si>
    <t>国证红利</t>
  </si>
  <si>
    <t>国证服务</t>
  </si>
  <si>
    <t>配股预案</t>
  </si>
  <si>
    <t>活跃ETF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</si>
  <si>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</si>
  <si>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</si>
  <si>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</si>
  <si>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</si>
  <si>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</si>
  <si>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</si>
  <si>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</si>
  <si>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</si>
  <si>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</si>
  <si>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</si>
  <si>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</si>
  <si>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</si>
  <si>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</si>
  <si>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</si>
  <si>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</si>
  <si>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</si>
  <si>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</si>
  <si>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</si>
  <si>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</si>
  <si>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</si>
  <si>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</si>
  <si>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</si>
  <si>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上证周期</t>
  </si>
  <si>
    <t>港中小企</t>
  </si>
  <si>
    <t>数据要素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</si>
  <si>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</si>
  <si>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</si>
  <si>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</si>
  <si>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</si>
  <si>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</si>
  <si>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</si>
  <si>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</si>
  <si>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</si>
  <si>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</si>
  <si>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</si>
  <si>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</si>
  <si>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</si>
  <si>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</si>
  <si>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</si>
  <si>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</si>
  <si>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</si>
  <si>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</si>
  <si>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</si>
  <si>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</si>
  <si>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</si>
  <si>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</si>
  <si>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</si>
  <si>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</si>
  <si>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</si>
  <si>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</si>
  <si>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</si>
  <si>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</si>
  <si>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</si>
  <si>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</si>
  <si>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</si>
  <si>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</si>
  <si>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</si>
  <si>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</si>
  <si>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</si>
  <si>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</si>
  <si>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</si>
  <si>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上证消费</t>
  </si>
  <si>
    <t>上证医药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</si>
  <si>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</si>
  <si>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</si>
  <si>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</si>
  <si>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</si>
  <si>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</si>
  <si>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</si>
  <si>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</si>
  <si>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</si>
  <si>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</si>
  <si>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</si>
  <si>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</si>
  <si>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</si>
  <si>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</si>
  <si>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</si>
  <si>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</si>
  <si>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</si>
  <si>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</si>
  <si>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</si>
  <si>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</si>
  <si>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</si>
  <si>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</si>
  <si>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</si>
  <si>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</si>
  <si>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</si>
  <si>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</si>
  <si>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</si>
  <si>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</si>
  <si>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</si>
  <si>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</si>
  <si>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</si>
  <si>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</si>
  <si>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</si>
  <si>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</si>
  <si>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</si>
  <si>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</si>
  <si>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</si>
  <si>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</si>
  <si>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</si>
  <si>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</si>
  <si>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</si>
  <si>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</si>
  <si>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</si>
  <si>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</si>
  <si>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</si>
  <si>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</si>
  <si>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</si>
  <si>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</si>
  <si>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</si>
  <si>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</si>
  <si>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</si>
  <si>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</si>
  <si>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</si>
  <si>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</si>
  <si>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</si>
  <si>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</si>
  <si>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</si>
  <si>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</si>
  <si>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</si>
  <si>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</si>
  <si>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</si>
  <si>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</si>
  <si>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</si>
  <si>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</si>
  <si>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</si>
  <si>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</si>
  <si>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</si>
  <si>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</si>
  <si>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</si>
  <si>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</si>
  <si>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</si>
  <si>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</si>
  <si>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</si>
  <si>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</si>
  <si>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</si>
  <si>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</si>
  <si>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</si>
  <si>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</si>
  <si>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</si>
  <si>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</si>
  <si>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</si>
  <si>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</si>
  <si>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</si>
  <si>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</si>
  <si>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</si>
  <si>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</si>
  <si>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</si>
  <si>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</si>
  <si>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</si>
  <si>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</si>
  <si>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</si>
  <si>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</si>
  <si>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</si>
  <si>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</si>
  <si>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</si>
  <si>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</si>
  <si>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</si>
  <si>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</si>
  <si>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</si>
  <si>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</si>
  <si>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</si>
  <si>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</si>
  <si>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</si>
  <si>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</si>
  <si>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</si>
  <si>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</si>
  <si>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</si>
  <si>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</si>
  <si>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</si>
  <si>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</si>
  <si>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</si>
  <si>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</si>
  <si>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</si>
  <si>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</si>
  <si>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</si>
  <si>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</si>
  <si>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</si>
  <si>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</si>
  <si>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</si>
  <si>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</si>
  <si>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</si>
  <si>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细分医药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</si>
  <si>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</si>
  <si>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</si>
  <si>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</si>
  <si>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</si>
  <si>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</si>
  <si>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</si>
  <si>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</si>
  <si>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</si>
  <si>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</si>
  <si>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</si>
  <si>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</si>
  <si>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</si>
  <si>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</si>
  <si>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</si>
  <si>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</si>
  <si>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</si>
  <si>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</si>
  <si>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</si>
  <si>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</si>
  <si>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</si>
  <si>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</si>
  <si>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</si>
  <si>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</si>
  <si>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</si>
  <si>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</si>
  <si>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</si>
  <si>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</si>
  <si>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</si>
  <si>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</si>
  <si>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</si>
  <si>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</si>
  <si>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</si>
  <si>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</si>
  <si>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</si>
  <si>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</si>
  <si>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</si>
  <si>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</si>
  <si>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</si>
  <si>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</si>
  <si>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</si>
  <si>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</si>
  <si>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</si>
  <si>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</si>
  <si>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</si>
  <si>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</si>
  <si>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</si>
  <si>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</si>
  <si>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</si>
  <si>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</si>
  <si>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</si>
  <si>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</si>
  <si>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</si>
  <si>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</si>
  <si>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</si>
  <si>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</si>
  <si>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</si>
  <si>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</si>
  <si>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</si>
  <si>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中证农业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</si>
  <si>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</si>
  <si>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</si>
  <si>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</si>
  <si>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</si>
  <si>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</si>
  <si>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</si>
  <si>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</si>
  <si>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</si>
  <si>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</si>
  <si>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</si>
  <si>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</si>
  <si>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</si>
  <si>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</si>
  <si>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</si>
  <si>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</si>
  <si>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</si>
  <si>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</si>
  <si>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</si>
  <si>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</si>
  <si>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</si>
  <si>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</si>
  <si>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</si>
  <si>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</si>
  <si>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</si>
  <si>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</si>
  <si>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</si>
  <si>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</si>
  <si>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</si>
  <si>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</si>
  <si>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</si>
  <si>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</si>
  <si>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</si>
  <si>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</si>
  <si>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</si>
  <si>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</si>
  <si>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</si>
  <si>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</si>
  <si>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</si>
  <si>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</si>
  <si>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</si>
  <si>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</si>
  <si>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</si>
  <si>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创业200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</si>
  <si>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</si>
  <si>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</si>
  <si>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</si>
  <si>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</si>
  <si>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</si>
  <si>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</si>
  <si>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</si>
  <si>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</si>
  <si>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</si>
  <si>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</si>
  <si>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</si>
  <si>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</si>
  <si>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</si>
  <si>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</si>
  <si>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</si>
  <si>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</si>
  <si>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</si>
  <si>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</si>
  <si>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</si>
  <si>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</si>
  <si>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</si>
  <si>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</si>
  <si>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</si>
  <si>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</si>
  <si>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</si>
  <si>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</si>
  <si>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</si>
  <si>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</si>
  <si>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</si>
  <si>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</si>
  <si>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</si>
  <si>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</si>
  <si>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</si>
  <si>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</si>
  <si>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</si>
  <si>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</si>
  <si>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</si>
  <si>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</si>
  <si>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</si>
  <si>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</si>
  <si>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</si>
  <si>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</si>
  <si>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</si>
  <si>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</si>
  <si>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</si>
  <si>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</si>
  <si>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</si>
  <si>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</si>
  <si>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</si>
  <si>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</si>
  <si>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</si>
  <si>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</si>
  <si>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</si>
  <si>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</si>
  <si>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</si>
  <si>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</si>
  <si>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</si>
  <si>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</si>
  <si>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</si>
  <si>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</si>
  <si>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</si>
  <si>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</si>
  <si>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</si>
  <si>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</si>
  <si>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</si>
  <si>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</si>
  <si>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</si>
  <si>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</si>
  <si>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</si>
  <si>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</si>
  <si>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</si>
  <si>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</si>
  <si>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</si>
  <si>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</si>
  <si>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</si>
  <si>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</si>
  <si>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</si>
  <si>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</si>
  <si>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</si>
  <si>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</si>
  <si>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</si>
  <si>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</si>
  <si>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</si>
  <si>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</si>
  <si>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</si>
  <si>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</si>
  <si>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</si>
  <si>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</si>
  <si>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</si>
  <si>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</si>
  <si>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</si>
  <si>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</si>
  <si>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</si>
  <si>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</si>
  <si>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</si>
  <si>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</si>
  <si>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</si>
  <si>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</si>
  <si>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</si>
  <si>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</si>
  <si>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</si>
  <si>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</si>
  <si>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</si>
  <si>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</si>
  <si>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</si>
  <si>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</si>
  <si>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</si>
  <si>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</si>
  <si>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</si>
  <si>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</si>
  <si>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</si>
  <si>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</si>
  <si>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</si>
  <si>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</si>
  <si>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</si>
  <si>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</si>
  <si>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</si>
  <si>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</si>
  <si>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</si>
  <si>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</si>
  <si>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</si>
  <si>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</si>
  <si>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</si>
  <si>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</si>
  <si>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</si>
  <si>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</si>
  <si>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</si>
  <si>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</si>
  <si>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</si>
  <si>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</si>
  <si>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</si>
  <si>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</si>
  <si>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</si>
  <si>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</si>
  <si>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</si>
  <si>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</si>
  <si>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</si>
  <si>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</si>
  <si>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</si>
  <si>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</si>
  <si>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</si>
  <si>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</si>
  <si>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</si>
  <si>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</si>
  <si>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</si>
  <si>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</si>
  <si>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</si>
  <si>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</si>
  <si>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</si>
  <si>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</si>
  <si>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</si>
  <si>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</si>
  <si>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</si>
  <si>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</si>
  <si>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</si>
  <si>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</si>
  <si>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</si>
  <si>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</si>
  <si>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</si>
  <si>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</si>
  <si>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</si>
  <si>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</si>
  <si>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</si>
  <si>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</si>
  <si>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</si>
  <si>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</si>
  <si>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</si>
  <si>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</si>
  <si>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</si>
  <si>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</si>
  <si>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</si>
  <si>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</si>
  <si>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</si>
  <si>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</si>
  <si>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</si>
  <si>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</si>
  <si>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</si>
  <si>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</si>
  <si>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</si>
  <si>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</si>
  <si>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</si>
  <si>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</si>
  <si>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</si>
  <si>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</si>
  <si>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</si>
  <si>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</si>
  <si>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</si>
  <si>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</si>
  <si>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</si>
  <si>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</si>
  <si>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</si>
  <si>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</si>
  <si>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深防御50</t>
  </si>
  <si>
    <t>深红利50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</si>
  <si>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</si>
  <si>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</si>
  <si>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</si>
  <si>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</si>
  <si>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</si>
  <si>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</si>
  <si>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</si>
  <si>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</si>
  <si>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</si>
  <si>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</si>
  <si>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</si>
  <si>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</si>
  <si>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</si>
  <si>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</si>
  <si>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</si>
  <si>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</si>
  <si>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</si>
  <si>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</si>
  <si>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</si>
  <si>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</si>
  <si>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</si>
  <si>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</si>
  <si>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</si>
  <si>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</si>
  <si>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高铁产业</t>
  </si>
  <si>
    <t>中证新能</t>
  </si>
  <si>
    <t>CSSW电子</t>
  </si>
  <si>
    <t>养老产业</t>
  </si>
  <si>
    <t>大农业</t>
  </si>
  <si>
    <t>深证50</t>
  </si>
  <si>
    <t>中证 500</t>
  </si>
  <si>
    <t>300 医药</t>
  </si>
  <si>
    <t>军工指数</t>
  </si>
  <si>
    <t>中证军工</t>
  </si>
  <si>
    <t>移动互联</t>
  </si>
  <si>
    <t>300深市</t>
  </si>
  <si>
    <t>中证国防</t>
  </si>
  <si>
    <t>国企改革</t>
  </si>
  <si>
    <t>CS新能车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</si>
  <si>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</si>
  <si>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</si>
  <si>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</si>
  <si>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</si>
  <si>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</si>
  <si>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</si>
  <si>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</si>
  <si>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基建工程</t>
  </si>
  <si>
    <t>智能家居</t>
  </si>
  <si>
    <t>中证白酒</t>
  </si>
  <si>
    <t>中证煤炭</t>
  </si>
  <si>
    <t>疫苗生科</t>
  </si>
  <si>
    <t>医疗健康</t>
  </si>
  <si>
    <t>国证芯片</t>
  </si>
  <si>
    <t>南山50</t>
  </si>
  <si>
    <t>消费电子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</si>
  <si>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</si>
  <si>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</si>
  <si>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</si>
  <si>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</si>
  <si>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</si>
  <si>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</si>
  <si>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NI00</t>
  </si>
  <si>
    <t>沪镍连续</t>
  </si>
  <si>
    <t>AU00</t>
  </si>
  <si>
    <t>黄金连续</t>
  </si>
  <si>
    <t>JD00</t>
  </si>
  <si>
    <t>鸡蛋连续</t>
  </si>
  <si>
    <t>P00</t>
  </si>
  <si>
    <t>棕榈连续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</si>
  <si>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</si>
  <si>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</si>
  <si>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</si>
  <si>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</si>
  <si>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</si>
  <si>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</si>
  <si>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</si>
  <si>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</si>
  <si>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</si>
  <si>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</si>
  <si>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ZC00</t>
  </si>
  <si>
    <t>动力煤连续</t>
  </si>
  <si>
    <t>BUX00</t>
  </si>
  <si>
    <t>沥青连续</t>
  </si>
  <si>
    <t>HC00</t>
  </si>
  <si>
    <t>轧卷板连续</t>
  </si>
  <si>
    <t>PB00</t>
  </si>
  <si>
    <t>沪铅连续</t>
  </si>
  <si>
    <t>RB00</t>
  </si>
  <si>
    <t>螺纹钢连续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</si>
  <si>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</si>
  <si>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</si>
  <si>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</si>
  <si>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</si>
  <si>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</si>
  <si>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</si>
  <si>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</si>
  <si>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</si>
  <si>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</si>
  <si>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</si>
  <si>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</si>
  <si>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</si>
  <si>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</si>
  <si>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</si>
  <si>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</si>
  <si>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</si>
  <si>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</si>
  <si>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</si>
  <si>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</si>
  <si>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</si>
  <si>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</si>
  <si>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</si>
  <si>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</si>
  <si>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</si>
  <si>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</si>
  <si>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</si>
  <si>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</si>
  <si>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</si>
  <si>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</si>
  <si>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</si>
  <si>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</si>
  <si>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</si>
  <si>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</si>
  <si>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</si>
  <si>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</si>
  <si>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</si>
  <si>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</si>
  <si>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</si>
  <si>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</si>
  <si>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</si>
  <si>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</si>
  <si>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</si>
  <si>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</si>
  <si>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</si>
  <si>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</si>
  <si>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</si>
  <si>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</si>
  <si>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</si>
  <si>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</si>
  <si>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</si>
  <si>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</si>
  <si>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</si>
  <si>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</si>
  <si>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</si>
  <si>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</si>
  <si>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</si>
  <si>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</si>
  <si>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</si>
  <si>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</si>
  <si>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</si>
  <si>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</si>
  <si>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</si>
  <si>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</si>
  <si>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</si>
  <si>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</si>
  <si>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</si>
  <si>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</si>
  <si>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</si>
  <si>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</si>
  <si>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</si>
  <si>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</si>
  <si>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</si>
  <si>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</si>
  <si>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</si>
  <si>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</si>
  <si>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</si>
  <si>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BR00</t>
  </si>
  <si>
    <t>丁二烯橡胶连续</t>
  </si>
  <si>
    <t>CU00</t>
  </si>
  <si>
    <t>沪铜连续</t>
  </si>
  <si>
    <t>FU00</t>
  </si>
  <si>
    <t>燃油连续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</si>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</sst>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J14" sqref="J14"/>
    </sheetView>
  </sheetViews>
  <sheetFormatPr defaultColWidth="9" defaultRowHeight="20.25"/>
  <cols>
    <col min="1" max="1" width="8.125" style="27" customWidth="1"/>
    <col min="2" max="2" width="13.25" style="27" customWidth="1"/>
    <col min="3" max="3" width="13.125" style="27" customWidth="1"/>
    <col min="4" max="4" width="8.125" style="27" customWidth="1"/>
    <col min="5" max="5" width="8.875" style="27" customWidth="1"/>
    <col min="6" max="6" width="13.125" style="27" customWidth="1"/>
    <col min="7" max="7" width="8.875" style="27" customWidth="1"/>
    <col min="8" max="8" width="12.5" style="27" customWidth="1"/>
    <col min="9" max="9" width="13.25" style="27" customWidth="1"/>
    <col min="10" max="16384" width="9" style="27"/>
  </cols>
  <sheetData>
    <row r="1" ht="21" spans="1:6">
      <c r="A1" s="28" t="s">
        <v>0</v>
      </c>
      <c r="B1" s="28"/>
      <c r="C1" s="28"/>
      <c r="D1" s="29" t="s">
        <v>1</v>
      </c>
      <c r="E1" s="29"/>
      <c r="F1" s="29"/>
    </row>
    <row r="2" ht="21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7.25" spans="1:9">
      <c r="A3" s="32" t="str">
        <f>"880883"</f>
        <v>880883</v>
      </c>
      <c r="B3" s="32" t="s">
        <v>5</v>
      </c>
      <c r="C3" s="32" t="s">
        <v>6</v>
      </c>
      <c r="D3" s="32" t="str">
        <f>"880501"</f>
        <v>880501</v>
      </c>
      <c r="E3" s="32" t="s">
        <v>7</v>
      </c>
      <c r="F3" s="32" t="s">
        <v>8</v>
      </c>
      <c r="I3" s="33"/>
    </row>
    <row r="4" ht="17.25" spans="1:9">
      <c r="A4" s="32" t="str">
        <f>"880821"</f>
        <v>880821</v>
      </c>
      <c r="B4" s="32" t="s">
        <v>9</v>
      </c>
      <c r="C4" s="32" t="s">
        <v>10</v>
      </c>
      <c r="D4" s="32" t="str">
        <f>"880826"</f>
        <v>880826</v>
      </c>
      <c r="E4" s="32" t="s">
        <v>11</v>
      </c>
      <c r="F4" s="32" t="s">
        <v>12</v>
      </c>
      <c r="I4" s="33"/>
    </row>
    <row r="5" ht="17.25" spans="1:9">
      <c r="A5" s="32" t="str">
        <f>"880721"</f>
        <v>880721</v>
      </c>
      <c r="B5" s="32" t="s">
        <v>13</v>
      </c>
      <c r="C5" s="32" t="s">
        <v>14</v>
      </c>
      <c r="D5" s="32" t="str">
        <f>"880846"</f>
        <v>880846</v>
      </c>
      <c r="E5" s="32" t="s">
        <v>15</v>
      </c>
      <c r="F5" s="32" t="s">
        <v>16</v>
      </c>
      <c r="I5" s="33"/>
    </row>
    <row r="6" ht="17.25" spans="1:9">
      <c r="A6" s="32" t="str">
        <f>"880847"</f>
        <v>880847</v>
      </c>
      <c r="B6" s="32" t="s">
        <v>17</v>
      </c>
      <c r="C6" s="32" t="s">
        <v>18</v>
      </c>
      <c r="D6" s="32" t="str">
        <f>"880806"</f>
        <v>880806</v>
      </c>
      <c r="E6" s="32" t="s">
        <v>19</v>
      </c>
      <c r="F6" s="32" t="s">
        <v>20</v>
      </c>
      <c r="I6" s="33"/>
    </row>
    <row r="7" ht="17.25" spans="1:9">
      <c r="A7" s="32" t="str">
        <f>"880671"</f>
        <v>880671</v>
      </c>
      <c r="B7" s="32" t="s">
        <v>21</v>
      </c>
      <c r="C7" s="32" t="s">
        <v>22</v>
      </c>
      <c r="D7" s="32" t="str">
        <f>"880805"</f>
        <v>880805</v>
      </c>
      <c r="E7" s="32" t="s">
        <v>23</v>
      </c>
      <c r="F7" s="32" t="s">
        <v>24</v>
      </c>
      <c r="I7" s="33"/>
    </row>
    <row r="8" ht="17.25" spans="1:9">
      <c r="A8" s="32" t="str">
        <f>"000992"</f>
        <v>000992</v>
      </c>
      <c r="B8" s="32" t="s">
        <v>25</v>
      </c>
      <c r="C8" s="32" t="s">
        <v>26</v>
      </c>
      <c r="D8" s="32" t="str">
        <f>"880620"</f>
        <v>880620</v>
      </c>
      <c r="E8" s="32" t="s">
        <v>27</v>
      </c>
      <c r="F8" s="32" t="s">
        <v>28</v>
      </c>
      <c r="I8" s="33"/>
    </row>
    <row r="9" ht="17.25" spans="1:9">
      <c r="A9" s="32" t="str">
        <f>"880515"</f>
        <v>880515</v>
      </c>
      <c r="B9" s="32" t="s">
        <v>29</v>
      </c>
      <c r="C9" s="32" t="s">
        <v>30</v>
      </c>
      <c r="D9" s="32" t="str">
        <f>"880305"</f>
        <v>880305</v>
      </c>
      <c r="E9" s="32" t="s">
        <v>31</v>
      </c>
      <c r="F9" s="32" t="s">
        <v>32</v>
      </c>
      <c r="I9" s="33"/>
    </row>
    <row r="10" ht="17.25" spans="1:9">
      <c r="A10" s="32" t="str">
        <f>"880218"</f>
        <v>880218</v>
      </c>
      <c r="B10" s="32" t="s">
        <v>33</v>
      </c>
      <c r="C10" s="32" t="s">
        <v>34</v>
      </c>
      <c r="D10" s="32" t="str">
        <f>"880387"</f>
        <v>880387</v>
      </c>
      <c r="E10" s="32" t="s">
        <v>35</v>
      </c>
      <c r="F10" s="32" t="s">
        <v>36</v>
      </c>
      <c r="I10" s="33"/>
    </row>
    <row r="11" ht="17.25" spans="1:9">
      <c r="A11" s="32" t="str">
        <f>"880609"</f>
        <v>880609</v>
      </c>
      <c r="B11" s="32" t="s">
        <v>37</v>
      </c>
      <c r="C11" s="32" t="s">
        <v>38</v>
      </c>
      <c r="D11" s="32" t="str">
        <f>"880875"</f>
        <v>880875</v>
      </c>
      <c r="E11" s="32" t="s">
        <v>39</v>
      </c>
      <c r="F11" s="32" t="s">
        <v>40</v>
      </c>
      <c r="I11" s="33"/>
    </row>
    <row r="12" ht="17.25" spans="1:9">
      <c r="A12" s="32" t="str">
        <f>"000989"</f>
        <v>000989</v>
      </c>
      <c r="B12" s="32" t="s">
        <v>41</v>
      </c>
      <c r="C12" s="32" t="s">
        <v>42</v>
      </c>
      <c r="D12" s="32" t="str">
        <f>"399415"</f>
        <v>399415</v>
      </c>
      <c r="E12" s="32" t="s">
        <v>43</v>
      </c>
      <c r="F12" s="32" t="s">
        <v>44</v>
      </c>
      <c r="I12" s="33"/>
    </row>
    <row r="13" ht="17.25" spans="1:9">
      <c r="A13" s="32" t="str">
        <f>"880532"</f>
        <v>880532</v>
      </c>
      <c r="B13" s="32" t="s">
        <v>45</v>
      </c>
      <c r="C13" s="32" t="s">
        <v>46</v>
      </c>
      <c r="I13" s="34"/>
    </row>
    <row r="14" ht="17.25" spans="1:9">
      <c r="A14" s="32" t="str">
        <f>"880803"</f>
        <v>880803</v>
      </c>
      <c r="B14" s="32" t="s">
        <v>47</v>
      </c>
      <c r="C14" s="32" t="s">
        <v>48</v>
      </c>
      <c r="I14" s="34"/>
    </row>
    <row r="15" ht="17.25" spans="1:9">
      <c r="A15" s="32" t="str">
        <f>"880220"</f>
        <v>880220</v>
      </c>
      <c r="B15" s="32" t="s">
        <v>49</v>
      </c>
      <c r="C15" s="32" t="s">
        <v>50</v>
      </c>
      <c r="I15" s="34"/>
    </row>
    <row r="16" ht="17.25" spans="1:9">
      <c r="A16" s="32" t="str">
        <f>"880804"</f>
        <v>880804</v>
      </c>
      <c r="B16" s="32" t="s">
        <v>51</v>
      </c>
      <c r="C16" s="32" t="s">
        <v>52</v>
      </c>
      <c r="I16" s="34"/>
    </row>
    <row r="17" ht="17.25" spans="1:9">
      <c r="A17" s="32" t="str">
        <f>"880310"</f>
        <v>880310</v>
      </c>
      <c r="B17" s="32" t="s">
        <v>53</v>
      </c>
      <c r="C17" s="32" t="s">
        <v>54</v>
      </c>
      <c r="I17" s="34"/>
    </row>
    <row r="18" ht="17.25" spans="1:9">
      <c r="A18" s="32" t="str">
        <f>"880520"</f>
        <v>880520</v>
      </c>
      <c r="B18" s="32" t="s">
        <v>55</v>
      </c>
      <c r="C18" s="32" t="s">
        <v>56</v>
      </c>
      <c r="I18" s="34"/>
    </row>
    <row r="19" ht="17.25" spans="1:9">
      <c r="A19" s="32" t="str">
        <f>"880505"</f>
        <v>880505</v>
      </c>
      <c r="B19" s="32" t="s">
        <v>57</v>
      </c>
      <c r="C19" s="32" t="s">
        <v>58</v>
      </c>
      <c r="I19" s="34"/>
    </row>
    <row r="20" ht="17.25" spans="1:9">
      <c r="A20" s="32" t="str">
        <f>"880301"</f>
        <v>880301</v>
      </c>
      <c r="B20" s="32" t="s">
        <v>59</v>
      </c>
      <c r="C20" s="32" t="s">
        <v>60</v>
      </c>
      <c r="I20" s="34"/>
    </row>
    <row r="21" ht="17.25" spans="1:9">
      <c r="A21" s="32" t="str">
        <f>"880459"</f>
        <v>880459</v>
      </c>
      <c r="B21" s="32" t="s">
        <v>61</v>
      </c>
      <c r="C21" s="32" t="s">
        <v>62</v>
      </c>
      <c r="I21" s="34"/>
    </row>
    <row r="22" ht="17.25" spans="1:9">
      <c r="A22" s="32" t="str">
        <f>"880814"</f>
        <v>880814</v>
      </c>
      <c r="B22" s="32" t="s">
        <v>63</v>
      </c>
      <c r="C22" s="32" t="s">
        <v>64</v>
      </c>
      <c r="I22" s="34"/>
    </row>
    <row r="23" ht="17.25" spans="1:9">
      <c r="A23" s="32" t="str">
        <f>"880447"</f>
        <v>880447</v>
      </c>
      <c r="B23" s="32" t="s">
        <v>65</v>
      </c>
      <c r="C23" s="32" t="s">
        <v>66</v>
      </c>
      <c r="I23" s="34"/>
    </row>
    <row r="24" ht="17.25" spans="1:9">
      <c r="A24" s="32" t="str">
        <f>"880432"</f>
        <v>880432</v>
      </c>
      <c r="B24" s="32" t="s">
        <v>67</v>
      </c>
      <c r="C24" s="32" t="s">
        <v>68</v>
      </c>
      <c r="I24" s="34"/>
    </row>
    <row r="25" ht="17.25" spans="1:9">
      <c r="A25" s="32" t="str">
        <f>"880431"</f>
        <v>880431</v>
      </c>
      <c r="B25" s="32" t="s">
        <v>69</v>
      </c>
      <c r="C25" s="32" t="s">
        <v>70</v>
      </c>
      <c r="I25" s="34"/>
    </row>
    <row r="26" ht="17.25" spans="1:9">
      <c r="A26" s="32" t="str">
        <f>"000003"</f>
        <v>000003</v>
      </c>
      <c r="B26" s="32" t="s">
        <v>71</v>
      </c>
      <c r="C26" s="32" t="s">
        <v>72</v>
      </c>
      <c r="I26" s="34"/>
    </row>
    <row r="27" ht="17.25" spans="1:9">
      <c r="A27" s="32" t="str">
        <f>"399108"</f>
        <v>399108</v>
      </c>
      <c r="B27" s="32" t="s">
        <v>73</v>
      </c>
      <c r="C27" s="32" t="s">
        <v>74</v>
      </c>
      <c r="I27" s="34"/>
    </row>
    <row r="28" ht="17.25" spans="1:9">
      <c r="A28" s="32" t="str">
        <f>"999997"</f>
        <v>999997</v>
      </c>
      <c r="B28" s="32" t="s">
        <v>71</v>
      </c>
      <c r="C28" s="32" t="s">
        <v>44</v>
      </c>
      <c r="I28" s="34"/>
    </row>
    <row r="29" ht="17.25" spans="1:9">
      <c r="A29" s="32" t="str">
        <f>"399438"</f>
        <v>399438</v>
      </c>
      <c r="B29" s="32" t="s">
        <v>75</v>
      </c>
      <c r="C29" s="32" t="s">
        <v>44</v>
      </c>
      <c r="I29" s="34"/>
    </row>
    <row r="30" ht="17.25" spans="1:9">
      <c r="A30" s="32" t="str">
        <f>"399371"</f>
        <v>399371</v>
      </c>
      <c r="B30" s="32" t="s">
        <v>76</v>
      </c>
      <c r="C30" s="32" t="s">
        <v>44</v>
      </c>
      <c r="I30" s="34"/>
    </row>
    <row r="31" ht="16.5" spans="1:3">
      <c r="A31" s="32" t="str">
        <f>"399359"</f>
        <v>399359</v>
      </c>
      <c r="B31" s="32" t="s">
        <v>77</v>
      </c>
      <c r="C31" s="32" t="s">
        <v>44</v>
      </c>
    </row>
    <row r="32" ht="16.5" spans="1:3">
      <c r="A32" s="32" t="str">
        <f>"399357"</f>
        <v>399357</v>
      </c>
      <c r="B32" s="32" t="s">
        <v>78</v>
      </c>
      <c r="C32" s="32" t="s">
        <v>44</v>
      </c>
    </row>
    <row r="33" ht="16.5" spans="1:3">
      <c r="A33" s="32" t="str">
        <f>"399356"</f>
        <v>399356</v>
      </c>
      <c r="B33" s="32" t="s">
        <v>79</v>
      </c>
      <c r="C33" s="32" t="s">
        <v>44</v>
      </c>
    </row>
    <row r="34" ht="16.5" spans="1:3">
      <c r="A34" s="32" t="str">
        <f>"399321"</f>
        <v>399321</v>
      </c>
      <c r="B34" s="32" t="s">
        <v>80</v>
      </c>
      <c r="C34" s="32" t="s">
        <v>44</v>
      </c>
    </row>
    <row r="35" ht="16.5" spans="1:3">
      <c r="A35" s="32" t="str">
        <f>"399320"</f>
        <v>399320</v>
      </c>
      <c r="B35" s="32" t="s">
        <v>81</v>
      </c>
      <c r="C35" s="32" t="s">
        <v>44</v>
      </c>
    </row>
    <row r="36" ht="16.5" spans="1:3">
      <c r="A36" s="32" t="str">
        <f>"880890"</f>
        <v>880890</v>
      </c>
      <c r="B36" s="32" t="s">
        <v>82</v>
      </c>
      <c r="C36" s="32" t="s">
        <v>44</v>
      </c>
    </row>
    <row r="37" ht="16.5" spans="1:3">
      <c r="A37" s="32" t="str">
        <f>"880676"</f>
        <v>880676</v>
      </c>
      <c r="B37" s="32" t="s">
        <v>83</v>
      </c>
      <c r="C37" s="32" t="s">
        <v>44</v>
      </c>
    </row>
    <row r="38" ht="16.5" spans="1:3">
      <c r="A38" s="32" t="str">
        <f>"000019"</f>
        <v>000019</v>
      </c>
      <c r="B38" s="32" t="s">
        <v>84</v>
      </c>
      <c r="C38" s="32" t="s">
        <v>44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54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19"/>
      <c r="K1" s="1" t="s">
        <v>86</v>
      </c>
      <c r="L1" s="1"/>
      <c r="M1" s="1"/>
      <c r="N1" s="1"/>
      <c r="O1" s="1"/>
      <c r="P1" s="1"/>
      <c r="Q1" s="1"/>
      <c r="R1" s="1"/>
    </row>
    <row r="2" ht="22.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20" t="s">
        <v>96</v>
      </c>
      <c r="K2" s="12" t="s">
        <v>97</v>
      </c>
      <c r="L2" s="12" t="s">
        <v>98</v>
      </c>
      <c r="M2" s="12" t="s">
        <v>99</v>
      </c>
      <c r="N2" s="12" t="s">
        <v>100</v>
      </c>
      <c r="O2" s="12" t="s">
        <v>101</v>
      </c>
      <c r="P2" s="12" t="s">
        <v>102</v>
      </c>
      <c r="Q2" s="12" t="s">
        <v>103</v>
      </c>
      <c r="R2" s="12" t="s">
        <v>104</v>
      </c>
    </row>
    <row r="3" ht="16.5" spans="1:18">
      <c r="A3" s="15">
        <v>6</v>
      </c>
      <c r="B3" s="15" t="s">
        <v>105</v>
      </c>
      <c r="C3" s="15">
        <v>4112.412</v>
      </c>
      <c r="D3" s="15">
        <v>4996.824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0.089</v>
      </c>
      <c r="K3" s="21">
        <v>1</v>
      </c>
      <c r="L3" s="21">
        <v>2</v>
      </c>
      <c r="M3" s="21">
        <v>0</v>
      </c>
      <c r="N3" s="21">
        <v>0</v>
      </c>
      <c r="O3" s="21">
        <v>0</v>
      </c>
      <c r="P3" s="21">
        <v>3.401</v>
      </c>
      <c r="Q3" s="21">
        <v>0</v>
      </c>
      <c r="R3" s="21">
        <v>0</v>
      </c>
    </row>
    <row r="4" ht="16.5" spans="1:18">
      <c r="A4" s="15">
        <v>63</v>
      </c>
      <c r="B4" s="15" t="s">
        <v>106</v>
      </c>
      <c r="C4" s="15">
        <v>2886.489</v>
      </c>
      <c r="D4" s="15">
        <v>3121.301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0.243</v>
      </c>
      <c r="K4" s="21">
        <v>1</v>
      </c>
      <c r="L4" s="21">
        <v>2</v>
      </c>
      <c r="M4" s="21">
        <v>0</v>
      </c>
      <c r="N4" s="21">
        <v>0</v>
      </c>
      <c r="O4" s="21">
        <v>0</v>
      </c>
      <c r="P4" s="21">
        <v>3.575</v>
      </c>
      <c r="Q4" s="21">
        <v>0</v>
      </c>
      <c r="R4" s="21">
        <v>0</v>
      </c>
    </row>
    <row r="5" ht="16.5" spans="1:18">
      <c r="A5" s="15">
        <v>867</v>
      </c>
      <c r="B5" s="15" t="s">
        <v>107</v>
      </c>
      <c r="C5" s="15">
        <v>1703.063</v>
      </c>
      <c r="D5" s="15">
        <v>2021.26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0.251</v>
      </c>
      <c r="K5" s="21">
        <v>2</v>
      </c>
      <c r="L5" s="21">
        <v>2</v>
      </c>
      <c r="M5" s="21">
        <v>0</v>
      </c>
      <c r="N5" s="21">
        <v>0</v>
      </c>
      <c r="O5" s="21">
        <v>0</v>
      </c>
      <c r="P5" s="21">
        <v>0.489</v>
      </c>
      <c r="Q5" s="21">
        <v>0</v>
      </c>
      <c r="R5" s="21">
        <v>1</v>
      </c>
    </row>
    <row r="6" ht="16.5" spans="1:18">
      <c r="A6" s="15">
        <v>399418</v>
      </c>
      <c r="B6" s="15" t="s">
        <v>108</v>
      </c>
      <c r="C6" s="15">
        <v>2464.712</v>
      </c>
      <c r="D6" s="15">
        <v>2943.254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0.844</v>
      </c>
      <c r="K6" s="21">
        <v>1</v>
      </c>
      <c r="L6" s="21">
        <v>2</v>
      </c>
      <c r="M6" s="21">
        <v>0</v>
      </c>
      <c r="N6" s="21">
        <v>0</v>
      </c>
      <c r="O6" s="21">
        <v>0</v>
      </c>
      <c r="P6" s="21">
        <v>1.373</v>
      </c>
      <c r="Q6" s="21">
        <v>0</v>
      </c>
      <c r="R6" s="21">
        <v>0</v>
      </c>
    </row>
    <row r="7" ht="16.5" spans="1:18">
      <c r="A7" s="17">
        <v>12</v>
      </c>
      <c r="B7" s="17" t="s">
        <v>109</v>
      </c>
      <c r="C7" s="17">
        <v>212.586</v>
      </c>
      <c r="D7" s="17">
        <v>215.814</v>
      </c>
      <c r="E7" s="17">
        <v>0</v>
      </c>
      <c r="F7" s="17">
        <v>0</v>
      </c>
      <c r="G7" s="17">
        <v>0</v>
      </c>
      <c r="H7" s="17">
        <v>1</v>
      </c>
      <c r="I7" s="16">
        <v>1.091</v>
      </c>
      <c r="J7" s="16">
        <v>2.57</v>
      </c>
      <c r="K7" s="21">
        <v>1</v>
      </c>
      <c r="L7" s="21">
        <v>2</v>
      </c>
      <c r="M7" s="21">
        <v>0</v>
      </c>
      <c r="N7" s="21">
        <v>0</v>
      </c>
      <c r="O7" s="21">
        <v>0</v>
      </c>
      <c r="P7" s="21">
        <v>4.137</v>
      </c>
      <c r="Q7" s="21">
        <v>0</v>
      </c>
      <c r="R7" s="21">
        <v>1</v>
      </c>
    </row>
    <row r="8" ht="16.5" spans="1:18">
      <c r="A8" s="17">
        <v>13</v>
      </c>
      <c r="B8" s="17" t="s">
        <v>110</v>
      </c>
      <c r="C8" s="17">
        <v>286.163</v>
      </c>
      <c r="D8" s="17">
        <v>289.372</v>
      </c>
      <c r="E8" s="17">
        <v>0</v>
      </c>
      <c r="F8" s="17">
        <v>0</v>
      </c>
      <c r="G8" s="17">
        <v>0</v>
      </c>
      <c r="H8" s="17">
        <v>1</v>
      </c>
      <c r="I8" s="16">
        <v>0.436</v>
      </c>
      <c r="J8" s="16">
        <v>1.54</v>
      </c>
      <c r="K8" s="21">
        <v>1</v>
      </c>
      <c r="L8" s="21">
        <v>2</v>
      </c>
      <c r="M8" s="21">
        <v>0</v>
      </c>
      <c r="N8" s="21">
        <v>0</v>
      </c>
      <c r="O8" s="21">
        <v>0</v>
      </c>
      <c r="P8" s="21">
        <v>24.693</v>
      </c>
      <c r="Q8" s="21">
        <v>0</v>
      </c>
      <c r="R8" s="21">
        <v>1</v>
      </c>
    </row>
    <row r="9" ht="16.5" spans="1:18">
      <c r="A9" s="17">
        <v>22</v>
      </c>
      <c r="B9" s="17" t="s">
        <v>111</v>
      </c>
      <c r="C9" s="17">
        <v>240.011</v>
      </c>
      <c r="D9" s="17">
        <v>242.78</v>
      </c>
      <c r="E9" s="17">
        <v>0</v>
      </c>
      <c r="F9" s="17">
        <v>0</v>
      </c>
      <c r="G9" s="17">
        <v>0</v>
      </c>
      <c r="H9" s="17">
        <v>1</v>
      </c>
      <c r="I9" s="16">
        <v>0.463</v>
      </c>
      <c r="J9" s="16">
        <v>1.599</v>
      </c>
      <c r="K9" s="21">
        <v>1</v>
      </c>
      <c r="L9" s="21">
        <v>2</v>
      </c>
      <c r="M9" s="21">
        <v>1</v>
      </c>
      <c r="N9" s="21">
        <v>0</v>
      </c>
      <c r="O9" s="21">
        <v>0</v>
      </c>
      <c r="P9" s="21">
        <v>7.924</v>
      </c>
      <c r="Q9" s="21">
        <v>0</v>
      </c>
      <c r="R9" s="21">
        <v>0</v>
      </c>
    </row>
    <row r="10" ht="16.5" spans="1:18">
      <c r="A10" s="17">
        <v>61</v>
      </c>
      <c r="B10" s="17" t="s">
        <v>112</v>
      </c>
      <c r="C10" s="17">
        <v>169.654</v>
      </c>
      <c r="D10" s="17">
        <v>173.445</v>
      </c>
      <c r="E10" s="17">
        <v>0</v>
      </c>
      <c r="F10" s="17">
        <v>0</v>
      </c>
      <c r="G10" s="17">
        <v>0</v>
      </c>
      <c r="H10" s="17">
        <v>1</v>
      </c>
      <c r="I10" s="16">
        <v>0.869</v>
      </c>
      <c r="J10" s="16">
        <v>3.036</v>
      </c>
      <c r="K10" s="21">
        <v>3</v>
      </c>
      <c r="L10" s="21">
        <v>2</v>
      </c>
      <c r="M10" s="21">
        <v>0</v>
      </c>
      <c r="N10" s="21">
        <v>0</v>
      </c>
      <c r="O10" s="21">
        <v>0</v>
      </c>
      <c r="P10" s="21">
        <v>5.34</v>
      </c>
      <c r="Q10" s="21">
        <v>0</v>
      </c>
      <c r="R10" s="21">
        <v>1</v>
      </c>
    </row>
    <row r="11" ht="16.5" spans="1:18">
      <c r="A11" s="17">
        <v>101</v>
      </c>
      <c r="B11" s="17" t="s">
        <v>113</v>
      </c>
      <c r="C11" s="17">
        <v>238.475</v>
      </c>
      <c r="D11" s="17">
        <v>240.998</v>
      </c>
      <c r="E11" s="17">
        <v>0</v>
      </c>
      <c r="F11" s="17">
        <v>0</v>
      </c>
      <c r="G11" s="17">
        <v>0</v>
      </c>
      <c r="H11" s="17">
        <v>1</v>
      </c>
      <c r="I11" s="16">
        <v>0.439</v>
      </c>
      <c r="J11" s="16">
        <v>1.481</v>
      </c>
      <c r="K11" s="21">
        <v>0</v>
      </c>
      <c r="L11" s="21">
        <v>2</v>
      </c>
      <c r="M11" s="21">
        <v>0</v>
      </c>
      <c r="N11" s="21">
        <v>0</v>
      </c>
      <c r="O11" s="21">
        <v>0</v>
      </c>
      <c r="P11" s="21">
        <v>2.79</v>
      </c>
      <c r="Q11" s="21">
        <v>0</v>
      </c>
      <c r="R11" s="21">
        <v>0</v>
      </c>
    </row>
    <row r="12" ht="16.5" spans="1:18">
      <c r="A12" s="17">
        <v>116</v>
      </c>
      <c r="B12" s="17" t="s">
        <v>114</v>
      </c>
      <c r="C12" s="17">
        <v>190.119</v>
      </c>
      <c r="D12" s="17">
        <v>192.109</v>
      </c>
      <c r="E12" s="17">
        <v>0</v>
      </c>
      <c r="F12" s="17">
        <v>0</v>
      </c>
      <c r="G12" s="17">
        <v>0</v>
      </c>
      <c r="H12" s="17">
        <v>1</v>
      </c>
      <c r="I12" s="16">
        <v>0.279</v>
      </c>
      <c r="J12" s="16">
        <v>1.312</v>
      </c>
      <c r="K12" s="21">
        <v>1</v>
      </c>
      <c r="L12" s="21">
        <v>2</v>
      </c>
      <c r="M12" s="21">
        <v>0</v>
      </c>
      <c r="N12" s="21">
        <v>0</v>
      </c>
      <c r="O12" s="21">
        <v>0</v>
      </c>
      <c r="P12" s="21">
        <v>10.84</v>
      </c>
      <c r="Q12" s="21">
        <v>0</v>
      </c>
      <c r="R12" s="21">
        <v>0</v>
      </c>
    </row>
    <row r="13" ht="16.5" spans="1:18">
      <c r="A13" s="17">
        <v>923</v>
      </c>
      <c r="B13" s="17" t="s">
        <v>115</v>
      </c>
      <c r="C13" s="17">
        <v>240.701</v>
      </c>
      <c r="D13" s="17">
        <v>243.554</v>
      </c>
      <c r="E13" s="17">
        <v>0</v>
      </c>
      <c r="F13" s="17">
        <v>0</v>
      </c>
      <c r="G13" s="17">
        <v>0</v>
      </c>
      <c r="H13" s="17">
        <v>1</v>
      </c>
      <c r="I13" s="16">
        <v>0.419</v>
      </c>
      <c r="J13" s="16">
        <v>1.586</v>
      </c>
      <c r="K13" s="21">
        <v>0</v>
      </c>
      <c r="L13" s="21">
        <v>2</v>
      </c>
      <c r="M13" s="21">
        <v>0</v>
      </c>
      <c r="N13" s="21">
        <v>0</v>
      </c>
      <c r="O13" s="21">
        <v>0</v>
      </c>
      <c r="P13" s="21">
        <v>5.609</v>
      </c>
      <c r="Q13" s="21">
        <v>0</v>
      </c>
      <c r="R13" s="21">
        <v>0</v>
      </c>
    </row>
    <row r="14" ht="16.5" spans="1:18">
      <c r="A14" s="17">
        <v>399289</v>
      </c>
      <c r="B14" s="17" t="s">
        <v>116</v>
      </c>
      <c r="C14" s="17">
        <v>114.15</v>
      </c>
      <c r="D14" s="17">
        <v>115.609</v>
      </c>
      <c r="E14" s="17">
        <v>0</v>
      </c>
      <c r="F14" s="17">
        <v>0</v>
      </c>
      <c r="G14" s="17">
        <v>0</v>
      </c>
      <c r="H14" s="17">
        <v>1</v>
      </c>
      <c r="I14" s="16">
        <v>0.704</v>
      </c>
      <c r="J14" s="16">
        <v>1.957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0.022</v>
      </c>
      <c r="Q14" s="21">
        <v>0</v>
      </c>
      <c r="R14" s="21">
        <v>0</v>
      </c>
    </row>
    <row r="15" ht="16.5" spans="1:18">
      <c r="A15" s="17">
        <v>399298</v>
      </c>
      <c r="B15" s="17" t="s">
        <v>117</v>
      </c>
      <c r="C15" s="17">
        <v>202.908</v>
      </c>
      <c r="D15" s="17">
        <v>204.995</v>
      </c>
      <c r="E15" s="17">
        <v>0</v>
      </c>
      <c r="F15" s="17">
        <v>0</v>
      </c>
      <c r="G15" s="17">
        <v>0</v>
      </c>
      <c r="H15" s="17">
        <v>1</v>
      </c>
      <c r="I15" s="16">
        <v>0.352</v>
      </c>
      <c r="J15" s="16">
        <v>1.366</v>
      </c>
      <c r="K15" s="21">
        <v>4</v>
      </c>
      <c r="L15" s="21">
        <v>1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7">
        <v>399299</v>
      </c>
      <c r="B16" s="17" t="s">
        <v>118</v>
      </c>
      <c r="C16" s="17">
        <v>234.613</v>
      </c>
      <c r="D16" s="17">
        <v>236.776</v>
      </c>
      <c r="E16" s="17">
        <v>0</v>
      </c>
      <c r="F16" s="17">
        <v>0</v>
      </c>
      <c r="G16" s="17">
        <v>0</v>
      </c>
      <c r="H16" s="17">
        <v>1</v>
      </c>
      <c r="I16" s="16">
        <v>0.223</v>
      </c>
      <c r="J16" s="16">
        <v>1.134</v>
      </c>
      <c r="K16" s="21">
        <v>1</v>
      </c>
      <c r="L16" s="21">
        <v>2</v>
      </c>
      <c r="M16" s="21">
        <v>0</v>
      </c>
      <c r="N16" s="21">
        <v>0</v>
      </c>
      <c r="O16" s="21">
        <v>0</v>
      </c>
      <c r="P16" s="21">
        <v>3.836</v>
      </c>
      <c r="Q16" s="21">
        <v>0</v>
      </c>
      <c r="R16" s="21">
        <v>0</v>
      </c>
    </row>
    <row r="17" ht="16.5" spans="1:18">
      <c r="A17" s="17">
        <v>399301</v>
      </c>
      <c r="B17" s="17" t="s">
        <v>119</v>
      </c>
      <c r="C17" s="17">
        <v>206.57</v>
      </c>
      <c r="D17" s="17">
        <v>208.694</v>
      </c>
      <c r="E17" s="17">
        <v>0</v>
      </c>
      <c r="F17" s="17">
        <v>0</v>
      </c>
      <c r="G17" s="17">
        <v>0</v>
      </c>
      <c r="H17" s="17">
        <v>1</v>
      </c>
      <c r="I17" s="16">
        <v>0.352</v>
      </c>
      <c r="J17" s="16">
        <v>1.367</v>
      </c>
      <c r="K17" s="21">
        <v>1</v>
      </c>
      <c r="L17" s="21">
        <v>2</v>
      </c>
      <c r="M17" s="21">
        <v>0</v>
      </c>
      <c r="N17" s="21">
        <v>0</v>
      </c>
      <c r="O17" s="21">
        <v>0</v>
      </c>
      <c r="P17" s="21">
        <v>3.389</v>
      </c>
      <c r="Q17" s="21">
        <v>0</v>
      </c>
      <c r="R17" s="21">
        <v>0</v>
      </c>
    </row>
    <row r="18" ht="16.5" spans="1:18">
      <c r="A18" s="17">
        <v>399302</v>
      </c>
      <c r="B18" s="17" t="s">
        <v>120</v>
      </c>
      <c r="C18" s="17">
        <v>210.463</v>
      </c>
      <c r="D18" s="17">
        <v>213.119</v>
      </c>
      <c r="E18" s="17">
        <v>0</v>
      </c>
      <c r="F18" s="17">
        <v>0</v>
      </c>
      <c r="G18" s="17">
        <v>0</v>
      </c>
      <c r="H18" s="17">
        <v>1</v>
      </c>
      <c r="I18" s="16">
        <v>0.286</v>
      </c>
      <c r="J18" s="16">
        <v>1.529</v>
      </c>
      <c r="K18" s="21">
        <v>1</v>
      </c>
      <c r="L18" s="21">
        <v>2</v>
      </c>
      <c r="M18" s="21">
        <v>0</v>
      </c>
      <c r="N18" s="21">
        <v>0</v>
      </c>
      <c r="O18" s="21">
        <v>0</v>
      </c>
      <c r="P18" s="21">
        <v>2.871</v>
      </c>
      <c r="Q18" s="21">
        <v>0</v>
      </c>
      <c r="R18" s="21">
        <v>0</v>
      </c>
    </row>
    <row r="19" ht="16.5" spans="1:18">
      <c r="A19" s="17">
        <v>399427</v>
      </c>
      <c r="B19" s="17" t="s">
        <v>121</v>
      </c>
      <c r="C19" s="17">
        <v>2139.628</v>
      </c>
      <c r="D19" s="17">
        <v>2475.492</v>
      </c>
      <c r="E19" s="17">
        <v>0</v>
      </c>
      <c r="F19" s="17">
        <v>0</v>
      </c>
      <c r="G19" s="17">
        <v>0</v>
      </c>
      <c r="H19" s="17">
        <v>1</v>
      </c>
      <c r="I19" s="16">
        <v>1.685</v>
      </c>
      <c r="J19" s="16">
        <v>15.024</v>
      </c>
      <c r="K19" s="21">
        <v>2</v>
      </c>
      <c r="L19" s="21">
        <v>1</v>
      </c>
      <c r="M19" s="21">
        <v>0</v>
      </c>
      <c r="N19" s="21">
        <v>0</v>
      </c>
      <c r="O19" s="21">
        <v>0</v>
      </c>
      <c r="P19" s="21">
        <v>9.059</v>
      </c>
      <c r="Q19" s="21">
        <v>0</v>
      </c>
      <c r="R19" s="21">
        <v>0</v>
      </c>
    </row>
    <row r="20" ht="16.5" spans="1:18">
      <c r="A20" s="17">
        <v>399481</v>
      </c>
      <c r="B20" s="17" t="s">
        <v>110</v>
      </c>
      <c r="C20" s="17">
        <v>127.185</v>
      </c>
      <c r="D20" s="17">
        <v>127.558</v>
      </c>
      <c r="E20" s="17">
        <v>0</v>
      </c>
      <c r="F20" s="17">
        <v>0</v>
      </c>
      <c r="G20" s="17">
        <v>0</v>
      </c>
      <c r="H20" s="17">
        <v>1</v>
      </c>
      <c r="I20" s="16">
        <v>0.061</v>
      </c>
      <c r="J20" s="16">
        <v>0.353</v>
      </c>
      <c r="K20" s="21">
        <v>1</v>
      </c>
      <c r="L20" s="21">
        <v>2</v>
      </c>
      <c r="M20" s="21">
        <v>0</v>
      </c>
      <c r="N20" s="21">
        <v>0</v>
      </c>
      <c r="O20" s="21">
        <v>0</v>
      </c>
      <c r="P20" s="21">
        <v>1.606</v>
      </c>
      <c r="Q20" s="21">
        <v>0</v>
      </c>
      <c r="R20" s="21">
        <v>0</v>
      </c>
    </row>
    <row r="21" ht="16.5" spans="1:18">
      <c r="A21" s="18">
        <v>1</v>
      </c>
      <c r="B21" s="18" t="s">
        <v>122</v>
      </c>
      <c r="C21" s="18">
        <v>2837.315</v>
      </c>
      <c r="D21" s="18">
        <v>3109.006</v>
      </c>
      <c r="E21" s="18">
        <v>0</v>
      </c>
      <c r="F21" s="18">
        <v>0</v>
      </c>
      <c r="G21" s="18">
        <v>1</v>
      </c>
      <c r="H21" s="16">
        <v>0</v>
      </c>
      <c r="I21" s="16">
        <v>0</v>
      </c>
      <c r="J21" s="16">
        <v>0</v>
      </c>
      <c r="K21" s="21">
        <v>0</v>
      </c>
      <c r="L21" s="21">
        <v>2</v>
      </c>
      <c r="M21" s="21">
        <v>0</v>
      </c>
      <c r="N21" s="21">
        <v>0</v>
      </c>
      <c r="O21" s="21">
        <v>0</v>
      </c>
      <c r="P21" s="21">
        <v>-0.396</v>
      </c>
      <c r="Q21" s="21">
        <v>0</v>
      </c>
      <c r="R21" s="21">
        <v>0</v>
      </c>
    </row>
    <row r="22" ht="16.5" spans="1:18">
      <c r="A22" s="18">
        <v>2</v>
      </c>
      <c r="B22" s="18" t="s">
        <v>123</v>
      </c>
      <c r="C22" s="18">
        <v>2973.978</v>
      </c>
      <c r="D22" s="18">
        <v>3259.174</v>
      </c>
      <c r="E22" s="18">
        <v>0</v>
      </c>
      <c r="F22" s="18">
        <v>0</v>
      </c>
      <c r="G22" s="18">
        <v>1</v>
      </c>
      <c r="H22" s="16">
        <v>0</v>
      </c>
      <c r="I22" s="16">
        <v>0</v>
      </c>
      <c r="J22" s="16">
        <v>0</v>
      </c>
      <c r="K22" s="21">
        <v>1</v>
      </c>
      <c r="L22" s="21">
        <v>2</v>
      </c>
      <c r="M22" s="21">
        <v>0</v>
      </c>
      <c r="N22" s="21">
        <v>0</v>
      </c>
      <c r="O22" s="21">
        <v>0</v>
      </c>
      <c r="P22" s="21">
        <v>1.562</v>
      </c>
      <c r="Q22" s="21">
        <v>0</v>
      </c>
      <c r="R22" s="21">
        <v>0</v>
      </c>
    </row>
    <row r="23" ht="16.5" spans="1:18">
      <c r="A23" s="18">
        <v>4</v>
      </c>
      <c r="B23" s="18" t="s">
        <v>124</v>
      </c>
      <c r="C23" s="18">
        <v>2454.26</v>
      </c>
      <c r="D23" s="18">
        <v>2786.119</v>
      </c>
      <c r="E23" s="18">
        <v>0</v>
      </c>
      <c r="F23" s="18">
        <v>0</v>
      </c>
      <c r="G23" s="18">
        <v>1</v>
      </c>
      <c r="H23" s="16">
        <v>0</v>
      </c>
      <c r="I23" s="16">
        <v>0</v>
      </c>
      <c r="J23" s="16">
        <v>0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8">
        <v>5</v>
      </c>
      <c r="B24" s="18" t="s">
        <v>125</v>
      </c>
      <c r="C24" s="18">
        <v>2100.276</v>
      </c>
      <c r="D24" s="18">
        <v>2388.654</v>
      </c>
      <c r="E24" s="18">
        <v>0</v>
      </c>
      <c r="F24" s="18">
        <v>0</v>
      </c>
      <c r="G24" s="18">
        <v>1</v>
      </c>
      <c r="H24" s="16">
        <v>0</v>
      </c>
      <c r="I24" s="16">
        <v>0</v>
      </c>
      <c r="J24" s="16">
        <v>0</v>
      </c>
      <c r="K24" s="21">
        <v>1</v>
      </c>
      <c r="L24" s="21">
        <v>2</v>
      </c>
      <c r="M24" s="21">
        <v>0</v>
      </c>
      <c r="N24" s="21">
        <v>0</v>
      </c>
      <c r="O24" s="21">
        <v>0</v>
      </c>
      <c r="P24" s="21">
        <v>5.085</v>
      </c>
      <c r="Q24" s="21">
        <v>0</v>
      </c>
      <c r="R24" s="21">
        <v>0</v>
      </c>
    </row>
    <row r="25" ht="16.5" spans="1:18">
      <c r="A25" s="18">
        <v>7</v>
      </c>
      <c r="B25" s="18" t="s">
        <v>126</v>
      </c>
      <c r="C25" s="18">
        <v>4284.895</v>
      </c>
      <c r="D25" s="18">
        <v>4582.245</v>
      </c>
      <c r="E25" s="18">
        <v>0</v>
      </c>
      <c r="F25" s="18">
        <v>0</v>
      </c>
      <c r="G25" s="18">
        <v>1</v>
      </c>
      <c r="H25" s="16">
        <v>0</v>
      </c>
      <c r="I25" s="16">
        <v>0</v>
      </c>
      <c r="J25" s="16">
        <v>0</v>
      </c>
      <c r="K25" s="21">
        <v>1</v>
      </c>
      <c r="L25" s="21">
        <v>2</v>
      </c>
      <c r="M25" s="21">
        <v>0</v>
      </c>
      <c r="N25" s="21">
        <v>0</v>
      </c>
      <c r="O25" s="21">
        <v>0</v>
      </c>
      <c r="P25" s="21">
        <v>16.851</v>
      </c>
      <c r="Q25" s="21">
        <v>0</v>
      </c>
      <c r="R25" s="21">
        <v>1</v>
      </c>
    </row>
    <row r="26" ht="16.5" spans="1:18">
      <c r="A26" s="18">
        <v>9</v>
      </c>
      <c r="B26" s="18" t="s">
        <v>127</v>
      </c>
      <c r="C26" s="18">
        <v>4558.839</v>
      </c>
      <c r="D26" s="18">
        <v>5296.547</v>
      </c>
      <c r="E26" s="18">
        <v>0</v>
      </c>
      <c r="F26" s="18">
        <v>0</v>
      </c>
      <c r="G26" s="18">
        <v>1</v>
      </c>
      <c r="H26" s="16">
        <v>0</v>
      </c>
      <c r="I26" s="16">
        <v>0</v>
      </c>
      <c r="J26" s="16">
        <v>0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2.523</v>
      </c>
      <c r="Q26" s="21">
        <v>0</v>
      </c>
      <c r="R26" s="21">
        <v>0</v>
      </c>
    </row>
    <row r="27" ht="16.5" spans="1:18">
      <c r="A27" s="18">
        <v>10</v>
      </c>
      <c r="B27" s="18" t="s">
        <v>128</v>
      </c>
      <c r="C27" s="18">
        <v>7360.193</v>
      </c>
      <c r="D27" s="18">
        <v>7996.237</v>
      </c>
      <c r="E27" s="18">
        <v>0</v>
      </c>
      <c r="F27" s="18">
        <v>0</v>
      </c>
      <c r="G27" s="18">
        <v>1</v>
      </c>
      <c r="H27" s="16">
        <v>0</v>
      </c>
      <c r="I27" s="16">
        <v>0</v>
      </c>
      <c r="J27" s="16">
        <v>0</v>
      </c>
      <c r="K27" s="21">
        <v>0</v>
      </c>
      <c r="L27" s="21">
        <v>2</v>
      </c>
      <c r="M27" s="21">
        <v>0</v>
      </c>
      <c r="N27" s="21">
        <v>0</v>
      </c>
      <c r="O27" s="21">
        <v>0</v>
      </c>
      <c r="P27" s="21">
        <v>3.175</v>
      </c>
      <c r="Q27" s="21">
        <v>0</v>
      </c>
      <c r="R27" s="21">
        <v>0</v>
      </c>
    </row>
    <row r="28" ht="16.5" spans="1:18">
      <c r="A28" s="18">
        <v>11</v>
      </c>
      <c r="B28" s="18" t="s">
        <v>129</v>
      </c>
      <c r="C28" s="18">
        <v>5663.713</v>
      </c>
      <c r="D28" s="18">
        <v>6108.901</v>
      </c>
      <c r="E28" s="18">
        <v>0</v>
      </c>
      <c r="F28" s="18">
        <v>0</v>
      </c>
      <c r="G28" s="18">
        <v>1</v>
      </c>
      <c r="H28" s="16">
        <v>0</v>
      </c>
      <c r="I28" s="16">
        <v>0</v>
      </c>
      <c r="J28" s="16">
        <v>0</v>
      </c>
      <c r="K28" s="21">
        <v>2</v>
      </c>
      <c r="L28" s="21">
        <v>2</v>
      </c>
      <c r="M28" s="21">
        <v>0</v>
      </c>
      <c r="N28" s="21">
        <v>0</v>
      </c>
      <c r="O28" s="21">
        <v>0</v>
      </c>
      <c r="P28" s="21">
        <v>9.63</v>
      </c>
      <c r="Q28" s="21">
        <v>0</v>
      </c>
      <c r="R28" s="21">
        <v>0</v>
      </c>
    </row>
    <row r="29" ht="16.5" spans="1:18">
      <c r="A29" s="18">
        <v>15</v>
      </c>
      <c r="B29" s="18" t="s">
        <v>130</v>
      </c>
      <c r="C29" s="18">
        <v>2892.625</v>
      </c>
      <c r="D29" s="18">
        <v>3274.786</v>
      </c>
      <c r="E29" s="18">
        <v>0</v>
      </c>
      <c r="F29" s="18">
        <v>0</v>
      </c>
      <c r="G29" s="18">
        <v>1</v>
      </c>
      <c r="H29" s="16">
        <v>0</v>
      </c>
      <c r="I29" s="16">
        <v>0</v>
      </c>
      <c r="J29" s="16">
        <v>0</v>
      </c>
      <c r="K29" s="21">
        <v>1</v>
      </c>
      <c r="L29" s="21">
        <v>2</v>
      </c>
      <c r="M29" s="21">
        <v>0</v>
      </c>
      <c r="N29" s="21">
        <v>0</v>
      </c>
      <c r="O29" s="21">
        <v>0</v>
      </c>
      <c r="P29" s="21">
        <v>1.233</v>
      </c>
      <c r="Q29" s="21">
        <v>0</v>
      </c>
      <c r="R29" s="21">
        <v>0</v>
      </c>
    </row>
    <row r="30" ht="16.5" spans="1:18">
      <c r="A30" s="18">
        <v>16</v>
      </c>
      <c r="B30" s="18" t="s">
        <v>131</v>
      </c>
      <c r="C30" s="18">
        <v>2303.003</v>
      </c>
      <c r="D30" s="18">
        <v>2507.634</v>
      </c>
      <c r="E30" s="18">
        <v>0</v>
      </c>
      <c r="F30" s="18">
        <v>0</v>
      </c>
      <c r="G30" s="18">
        <v>1</v>
      </c>
      <c r="H30" s="16">
        <v>0</v>
      </c>
      <c r="I30" s="16">
        <v>0</v>
      </c>
      <c r="J30" s="16">
        <v>0</v>
      </c>
      <c r="K30" s="21">
        <v>2</v>
      </c>
      <c r="L30" s="21">
        <v>2</v>
      </c>
      <c r="M30" s="21">
        <v>0</v>
      </c>
      <c r="N30" s="21">
        <v>0</v>
      </c>
      <c r="O30" s="21">
        <v>0</v>
      </c>
      <c r="P30" s="21">
        <v>5.538</v>
      </c>
      <c r="Q30" s="21">
        <v>0</v>
      </c>
      <c r="R30" s="21">
        <v>0</v>
      </c>
    </row>
    <row r="31" ht="16.5" spans="1:18">
      <c r="A31" s="18">
        <v>17</v>
      </c>
      <c r="B31" s="18" t="s">
        <v>132</v>
      </c>
      <c r="C31" s="18">
        <v>2397.589</v>
      </c>
      <c r="D31" s="18">
        <v>2627.242</v>
      </c>
      <c r="E31" s="18">
        <v>0</v>
      </c>
      <c r="F31" s="18">
        <v>0</v>
      </c>
      <c r="G31" s="18">
        <v>1</v>
      </c>
      <c r="H31" s="16">
        <v>0</v>
      </c>
      <c r="I31" s="16">
        <v>0</v>
      </c>
      <c r="J31" s="16">
        <v>0</v>
      </c>
      <c r="K31" s="21">
        <v>1</v>
      </c>
      <c r="L31" s="21">
        <v>2</v>
      </c>
      <c r="M31" s="21">
        <v>0</v>
      </c>
      <c r="N31" s="21">
        <v>0</v>
      </c>
      <c r="O31" s="21">
        <v>0</v>
      </c>
      <c r="P31" s="21">
        <v>5.426</v>
      </c>
      <c r="Q31" s="21">
        <v>0</v>
      </c>
      <c r="R31" s="21">
        <v>1</v>
      </c>
    </row>
    <row r="32" ht="16.5" spans="1:18">
      <c r="A32" s="18">
        <v>19</v>
      </c>
      <c r="B32" s="18" t="s">
        <v>84</v>
      </c>
      <c r="C32" s="18">
        <v>999.243</v>
      </c>
      <c r="D32" s="18">
        <v>1079.374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1">
        <v>1</v>
      </c>
      <c r="L32" s="21">
        <v>2</v>
      </c>
      <c r="M32" s="21">
        <v>0</v>
      </c>
      <c r="N32" s="21">
        <v>0</v>
      </c>
      <c r="O32" s="21">
        <v>0</v>
      </c>
      <c r="P32" s="21">
        <v>7.17</v>
      </c>
      <c r="Q32" s="21">
        <v>0</v>
      </c>
      <c r="R32" s="21">
        <v>1</v>
      </c>
    </row>
    <row r="33" ht="16.5" spans="1:18">
      <c r="A33" s="18">
        <v>20</v>
      </c>
      <c r="B33" s="18" t="s">
        <v>133</v>
      </c>
      <c r="C33" s="18">
        <v>868.735</v>
      </c>
      <c r="D33" s="18">
        <v>1035.622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1">
        <v>1</v>
      </c>
      <c r="L33" s="21">
        <v>2</v>
      </c>
      <c r="M33" s="21">
        <v>0</v>
      </c>
      <c r="N33" s="21">
        <v>0</v>
      </c>
      <c r="O33" s="21">
        <v>0</v>
      </c>
      <c r="P33" s="21">
        <v>1.358</v>
      </c>
      <c r="Q33" s="21">
        <v>0</v>
      </c>
      <c r="R33" s="21">
        <v>0</v>
      </c>
    </row>
    <row r="34" ht="16.5" spans="1:18">
      <c r="A34" s="18">
        <v>21</v>
      </c>
      <c r="B34" s="18" t="s">
        <v>134</v>
      </c>
      <c r="C34" s="18">
        <v>884.966</v>
      </c>
      <c r="D34" s="18">
        <v>955.024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1.659</v>
      </c>
      <c r="Q34" s="21">
        <v>0</v>
      </c>
      <c r="R34" s="21">
        <v>0</v>
      </c>
    </row>
    <row r="35" ht="16.5" spans="1:18">
      <c r="A35" s="18">
        <v>25</v>
      </c>
      <c r="B35" s="18" t="s">
        <v>135</v>
      </c>
      <c r="C35" s="18">
        <v>1776.969</v>
      </c>
      <c r="D35" s="18">
        <v>1929.645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1">
        <v>0</v>
      </c>
      <c r="L35" s="21">
        <v>2</v>
      </c>
      <c r="M35" s="21">
        <v>0</v>
      </c>
      <c r="N35" s="21">
        <v>0</v>
      </c>
      <c r="O35" s="21">
        <v>0</v>
      </c>
      <c r="P35" s="21">
        <v>14.716</v>
      </c>
      <c r="Q35" s="21">
        <v>0</v>
      </c>
      <c r="R35" s="21">
        <v>0</v>
      </c>
    </row>
    <row r="36" ht="16.5" spans="1:18">
      <c r="A36" s="18">
        <v>26</v>
      </c>
      <c r="B36" s="18" t="s">
        <v>136</v>
      </c>
      <c r="C36" s="18">
        <v>3592.562</v>
      </c>
      <c r="D36" s="18">
        <v>4161.068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1">
        <v>0</v>
      </c>
      <c r="L36" s="21">
        <v>2</v>
      </c>
      <c r="M36" s="21">
        <v>0</v>
      </c>
      <c r="N36" s="21">
        <v>0</v>
      </c>
      <c r="O36" s="21">
        <v>0</v>
      </c>
      <c r="P36" s="21">
        <v>-4.107</v>
      </c>
      <c r="Q36" s="21">
        <v>0</v>
      </c>
      <c r="R36" s="21">
        <v>0</v>
      </c>
    </row>
    <row r="37" ht="16.5" spans="1:18">
      <c r="A37" s="18">
        <v>27</v>
      </c>
      <c r="B37" s="18" t="s">
        <v>137</v>
      </c>
      <c r="C37" s="18">
        <v>767.021</v>
      </c>
      <c r="D37" s="18">
        <v>875.498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1">
        <v>2</v>
      </c>
      <c r="L37" s="21">
        <v>2</v>
      </c>
      <c r="M37" s="21">
        <v>0</v>
      </c>
      <c r="N37" s="21">
        <v>0</v>
      </c>
      <c r="O37" s="21">
        <v>0</v>
      </c>
      <c r="P37" s="21">
        <v>9.457</v>
      </c>
      <c r="Q37" s="21">
        <v>0</v>
      </c>
      <c r="R37" s="21">
        <v>0</v>
      </c>
    </row>
    <row r="38" ht="16.5" spans="1:18">
      <c r="A38" s="18">
        <v>28</v>
      </c>
      <c r="B38" s="18" t="s">
        <v>138</v>
      </c>
      <c r="C38" s="18">
        <v>2700.57</v>
      </c>
      <c r="D38" s="18">
        <v>3116.401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1">
        <v>0</v>
      </c>
      <c r="L38" s="21">
        <v>2</v>
      </c>
      <c r="M38" s="21">
        <v>0</v>
      </c>
      <c r="N38" s="21">
        <v>0</v>
      </c>
      <c r="O38" s="21">
        <v>0</v>
      </c>
      <c r="P38" s="21">
        <v>-0.376</v>
      </c>
      <c r="Q38" s="21">
        <v>0</v>
      </c>
      <c r="R38" s="21">
        <v>0</v>
      </c>
    </row>
    <row r="39" ht="16.5" spans="1:18">
      <c r="A39" s="18">
        <v>29</v>
      </c>
      <c r="B39" s="18" t="s">
        <v>139</v>
      </c>
      <c r="C39" s="18">
        <v>3571.018</v>
      </c>
      <c r="D39" s="18">
        <v>3846.634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1">
        <v>2</v>
      </c>
      <c r="L39" s="21">
        <v>2</v>
      </c>
      <c r="M39" s="21">
        <v>0</v>
      </c>
      <c r="N39" s="21">
        <v>0</v>
      </c>
      <c r="O39" s="21">
        <v>0</v>
      </c>
      <c r="P39" s="21">
        <v>-0.242</v>
      </c>
      <c r="Q39" s="21">
        <v>0</v>
      </c>
      <c r="R39" s="21">
        <v>0</v>
      </c>
    </row>
    <row r="40" ht="16.5" spans="1:18">
      <c r="A40" s="18">
        <v>30</v>
      </c>
      <c r="B40" s="18" t="s">
        <v>140</v>
      </c>
      <c r="C40" s="18">
        <v>1755.903</v>
      </c>
      <c r="D40" s="18">
        <v>1974.13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5.138</v>
      </c>
      <c r="Q40" s="21">
        <v>0</v>
      </c>
      <c r="R40" s="21">
        <v>0</v>
      </c>
    </row>
    <row r="41" ht="16.5" spans="1:18">
      <c r="A41" s="18">
        <v>31</v>
      </c>
      <c r="B41" s="18" t="s">
        <v>141</v>
      </c>
      <c r="C41" s="18">
        <v>2573.732</v>
      </c>
      <c r="D41" s="18">
        <v>2748.515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1">
        <v>2</v>
      </c>
      <c r="L41" s="21">
        <v>2</v>
      </c>
      <c r="M41" s="21">
        <v>0</v>
      </c>
      <c r="N41" s="21">
        <v>0</v>
      </c>
      <c r="O41" s="21">
        <v>0</v>
      </c>
      <c r="P41" s="21">
        <v>3.534</v>
      </c>
      <c r="Q41" s="21">
        <v>0</v>
      </c>
      <c r="R41" s="21">
        <v>0</v>
      </c>
    </row>
    <row r="42" ht="16.5" spans="1:18">
      <c r="A42" s="18">
        <v>32</v>
      </c>
      <c r="B42" s="18" t="s">
        <v>142</v>
      </c>
      <c r="C42" s="18">
        <v>1949.361</v>
      </c>
      <c r="D42" s="18">
        <v>2298.094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1">
        <v>2</v>
      </c>
      <c r="L42" s="21">
        <v>2</v>
      </c>
      <c r="M42" s="21">
        <v>0</v>
      </c>
      <c r="N42" s="21">
        <v>0</v>
      </c>
      <c r="O42" s="21">
        <v>0</v>
      </c>
      <c r="P42" s="21">
        <v>2.848</v>
      </c>
      <c r="Q42" s="21">
        <v>0</v>
      </c>
      <c r="R42" s="21">
        <v>1</v>
      </c>
    </row>
    <row r="43" ht="16.5" spans="1:18">
      <c r="A43" s="18">
        <v>33</v>
      </c>
      <c r="B43" s="18" t="s">
        <v>143</v>
      </c>
      <c r="C43" s="18">
        <v>2090.779</v>
      </c>
      <c r="D43" s="18">
        <v>2465.459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1</v>
      </c>
      <c r="L43" s="21">
        <v>2</v>
      </c>
      <c r="M43" s="21">
        <v>0</v>
      </c>
      <c r="N43" s="21">
        <v>0</v>
      </c>
      <c r="O43" s="21">
        <v>0</v>
      </c>
      <c r="P43" s="21">
        <v>4.908</v>
      </c>
      <c r="Q43" s="21">
        <v>0</v>
      </c>
      <c r="R43" s="21">
        <v>0</v>
      </c>
    </row>
    <row r="44" ht="16.5" spans="1:18">
      <c r="A44" s="18">
        <v>34</v>
      </c>
      <c r="B44" s="18" t="s">
        <v>144</v>
      </c>
      <c r="C44" s="18">
        <v>1926.393</v>
      </c>
      <c r="D44" s="18">
        <v>2109.412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0</v>
      </c>
      <c r="L44" s="21">
        <v>2</v>
      </c>
      <c r="M44" s="21">
        <v>0</v>
      </c>
      <c r="N44" s="21">
        <v>0</v>
      </c>
      <c r="O44" s="21">
        <v>1</v>
      </c>
      <c r="P44" s="21">
        <v>2.814</v>
      </c>
      <c r="Q44" s="21">
        <v>0</v>
      </c>
      <c r="R44" s="21">
        <v>0</v>
      </c>
    </row>
    <row r="45" ht="16.5" spans="1:18">
      <c r="A45" s="18">
        <v>36</v>
      </c>
      <c r="B45" s="18" t="s">
        <v>145</v>
      </c>
      <c r="C45" s="18">
        <v>9914.661</v>
      </c>
      <c r="D45" s="18">
        <v>12263.509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2</v>
      </c>
      <c r="M45" s="21">
        <v>0</v>
      </c>
      <c r="N45" s="21">
        <v>0</v>
      </c>
      <c r="O45" s="21">
        <v>0</v>
      </c>
      <c r="P45" s="21">
        <v>4.102</v>
      </c>
      <c r="Q45" s="21">
        <v>0</v>
      </c>
      <c r="R45" s="21">
        <v>0</v>
      </c>
    </row>
    <row r="46" ht="16.5" spans="1:18">
      <c r="A46" s="18">
        <v>37</v>
      </c>
      <c r="B46" s="18" t="s">
        <v>146</v>
      </c>
      <c r="C46" s="18">
        <v>4850.048</v>
      </c>
      <c r="D46" s="18">
        <v>5735.117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2</v>
      </c>
      <c r="M46" s="21">
        <v>0</v>
      </c>
      <c r="N46" s="21">
        <v>0</v>
      </c>
      <c r="O46" s="21">
        <v>0</v>
      </c>
      <c r="P46" s="21">
        <v>3.709</v>
      </c>
      <c r="Q46" s="21">
        <v>0</v>
      </c>
      <c r="R46" s="21">
        <v>0</v>
      </c>
    </row>
    <row r="47" ht="16.5" spans="1:18">
      <c r="A47" s="18">
        <v>39</v>
      </c>
      <c r="B47" s="18" t="s">
        <v>147</v>
      </c>
      <c r="C47" s="18">
        <v>2515.589</v>
      </c>
      <c r="D47" s="18">
        <v>2896.318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2</v>
      </c>
      <c r="M47" s="21">
        <v>0</v>
      </c>
      <c r="N47" s="21">
        <v>0</v>
      </c>
      <c r="O47" s="21">
        <v>0</v>
      </c>
      <c r="P47" s="21">
        <v>2.572</v>
      </c>
      <c r="Q47" s="21">
        <v>0</v>
      </c>
      <c r="R47" s="21">
        <v>0</v>
      </c>
    </row>
    <row r="48" ht="16.5" spans="1:18">
      <c r="A48" s="18">
        <v>40</v>
      </c>
      <c r="B48" s="18" t="s">
        <v>148</v>
      </c>
      <c r="C48" s="18">
        <v>3014.078</v>
      </c>
      <c r="D48" s="18">
        <v>3228.674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3</v>
      </c>
      <c r="L48" s="21">
        <v>2</v>
      </c>
      <c r="M48" s="21">
        <v>0</v>
      </c>
      <c r="N48" s="21">
        <v>0</v>
      </c>
      <c r="O48" s="21">
        <v>0</v>
      </c>
      <c r="P48" s="21">
        <v>-1.007</v>
      </c>
      <c r="Q48" s="21">
        <v>1</v>
      </c>
      <c r="R48" s="21">
        <v>1</v>
      </c>
    </row>
    <row r="49" ht="16.5" spans="1:18">
      <c r="A49" s="18">
        <v>41</v>
      </c>
      <c r="B49" s="18" t="s">
        <v>149</v>
      </c>
      <c r="C49" s="18">
        <v>2547.66</v>
      </c>
      <c r="D49" s="18">
        <v>2877.533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1</v>
      </c>
      <c r="L49" s="21">
        <v>2</v>
      </c>
      <c r="M49" s="21">
        <v>0</v>
      </c>
      <c r="N49" s="21">
        <v>0</v>
      </c>
      <c r="O49" s="21">
        <v>0</v>
      </c>
      <c r="P49" s="21">
        <v>2.615</v>
      </c>
      <c r="Q49" s="21">
        <v>0</v>
      </c>
      <c r="R49" s="21">
        <v>0</v>
      </c>
    </row>
    <row r="50" ht="16.5" spans="1:18">
      <c r="A50" s="18">
        <v>42</v>
      </c>
      <c r="B50" s="18" t="s">
        <v>150</v>
      </c>
      <c r="C50" s="18">
        <v>1521.182</v>
      </c>
      <c r="D50" s="18">
        <v>1627.377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1</v>
      </c>
      <c r="L50" s="21">
        <v>2</v>
      </c>
      <c r="M50" s="21">
        <v>0</v>
      </c>
      <c r="N50" s="21">
        <v>0</v>
      </c>
      <c r="O50" s="21">
        <v>0</v>
      </c>
      <c r="P50" s="21">
        <v>8.661</v>
      </c>
      <c r="Q50" s="21">
        <v>0</v>
      </c>
      <c r="R50" s="21">
        <v>0</v>
      </c>
    </row>
    <row r="51" ht="16.5" spans="1:18">
      <c r="A51" s="18">
        <v>43</v>
      </c>
      <c r="B51" s="18" t="s">
        <v>151</v>
      </c>
      <c r="C51" s="18">
        <v>1772.458</v>
      </c>
      <c r="D51" s="18">
        <v>1941.077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1</v>
      </c>
      <c r="L51" s="21">
        <v>2</v>
      </c>
      <c r="M51" s="21">
        <v>0</v>
      </c>
      <c r="N51" s="21">
        <v>0</v>
      </c>
      <c r="O51" s="21">
        <v>0</v>
      </c>
      <c r="P51" s="21">
        <v>6.326</v>
      </c>
      <c r="Q51" s="21">
        <v>0</v>
      </c>
      <c r="R51" s="21">
        <v>0</v>
      </c>
    </row>
    <row r="52" ht="16.5" spans="1:18">
      <c r="A52" s="18">
        <v>44</v>
      </c>
      <c r="B52" s="18" t="s">
        <v>152</v>
      </c>
      <c r="C52" s="18">
        <v>3319.884</v>
      </c>
      <c r="D52" s="18">
        <v>3608.117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1</v>
      </c>
      <c r="L52" s="21">
        <v>2</v>
      </c>
      <c r="M52" s="21">
        <v>0</v>
      </c>
      <c r="N52" s="21">
        <v>0</v>
      </c>
      <c r="O52" s="21">
        <v>0</v>
      </c>
      <c r="P52" s="21">
        <v>24.122</v>
      </c>
      <c r="Q52" s="21">
        <v>0</v>
      </c>
      <c r="R52" s="21">
        <v>0</v>
      </c>
    </row>
    <row r="53" ht="16.5" spans="1:18">
      <c r="A53" s="18">
        <v>45</v>
      </c>
      <c r="B53" s="18" t="s">
        <v>153</v>
      </c>
      <c r="C53" s="18">
        <v>3871.508</v>
      </c>
      <c r="D53" s="18">
        <v>4438.317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2</v>
      </c>
      <c r="M53" s="21">
        <v>0</v>
      </c>
      <c r="N53" s="21">
        <v>0</v>
      </c>
      <c r="O53" s="21">
        <v>0</v>
      </c>
      <c r="P53" s="21">
        <v>3.142</v>
      </c>
      <c r="Q53" s="21">
        <v>0</v>
      </c>
      <c r="R53" s="21">
        <v>0</v>
      </c>
    </row>
    <row r="54" ht="16.5" spans="1:18">
      <c r="A54" s="18">
        <v>46</v>
      </c>
      <c r="B54" s="18" t="s">
        <v>154</v>
      </c>
      <c r="C54" s="18">
        <v>3599.909</v>
      </c>
      <c r="D54" s="18">
        <v>3996.35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2</v>
      </c>
      <c r="M54" s="21">
        <v>0</v>
      </c>
      <c r="N54" s="21">
        <v>0</v>
      </c>
      <c r="O54" s="21">
        <v>0</v>
      </c>
      <c r="P54" s="21">
        <v>2.284</v>
      </c>
      <c r="Q54" s="21">
        <v>0</v>
      </c>
      <c r="R54" s="21">
        <v>0</v>
      </c>
    </row>
    <row r="55" ht="16.5" spans="1:18">
      <c r="A55" s="18">
        <v>47</v>
      </c>
      <c r="B55" s="18" t="s">
        <v>155</v>
      </c>
      <c r="C55" s="18">
        <v>2873.75</v>
      </c>
      <c r="D55" s="18">
        <v>3150.496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1</v>
      </c>
      <c r="L55" s="21">
        <v>2</v>
      </c>
      <c r="M55" s="21">
        <v>0</v>
      </c>
      <c r="N55" s="21">
        <v>0</v>
      </c>
      <c r="O55" s="21">
        <v>0</v>
      </c>
      <c r="P55" s="21">
        <v>2.309</v>
      </c>
      <c r="Q55" s="21">
        <v>0</v>
      </c>
      <c r="R55" s="21">
        <v>0</v>
      </c>
    </row>
    <row r="56" ht="16.5" spans="1:18">
      <c r="A56" s="18">
        <v>48</v>
      </c>
      <c r="B56" s="18" t="s">
        <v>156</v>
      </c>
      <c r="C56" s="18">
        <v>1203.942</v>
      </c>
      <c r="D56" s="18">
        <v>1328.566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0</v>
      </c>
      <c r="L56" s="21">
        <v>2</v>
      </c>
      <c r="M56" s="21">
        <v>0</v>
      </c>
      <c r="N56" s="21">
        <v>0</v>
      </c>
      <c r="O56" s="21">
        <v>1</v>
      </c>
      <c r="P56" s="21">
        <v>2.991</v>
      </c>
      <c r="Q56" s="21">
        <v>0</v>
      </c>
      <c r="R56" s="21">
        <v>0</v>
      </c>
    </row>
    <row r="57" ht="16.5" spans="1:18">
      <c r="A57" s="18">
        <v>49</v>
      </c>
      <c r="B57" s="18" t="s">
        <v>157</v>
      </c>
      <c r="C57" s="18">
        <v>1270.065</v>
      </c>
      <c r="D57" s="18">
        <v>1454.633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1</v>
      </c>
      <c r="L57" s="21">
        <v>2</v>
      </c>
      <c r="M57" s="21">
        <v>0</v>
      </c>
      <c r="N57" s="21">
        <v>0</v>
      </c>
      <c r="O57" s="21">
        <v>0</v>
      </c>
      <c r="P57" s="21">
        <v>9.71</v>
      </c>
      <c r="Q57" s="21">
        <v>0</v>
      </c>
      <c r="R57" s="21">
        <v>0</v>
      </c>
    </row>
    <row r="58" ht="16.5" spans="1:18">
      <c r="A58" s="18">
        <v>50</v>
      </c>
      <c r="B58" s="18" t="s">
        <v>158</v>
      </c>
      <c r="C58" s="18">
        <v>1779.729</v>
      </c>
      <c r="D58" s="18">
        <v>1926.279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0</v>
      </c>
      <c r="L58" s="21">
        <v>2</v>
      </c>
      <c r="M58" s="21">
        <v>0</v>
      </c>
      <c r="N58" s="21">
        <v>0</v>
      </c>
      <c r="O58" s="21">
        <v>0</v>
      </c>
      <c r="P58" s="21">
        <v>0.991</v>
      </c>
      <c r="Q58" s="21">
        <v>0</v>
      </c>
      <c r="R58" s="21">
        <v>0</v>
      </c>
    </row>
    <row r="59" ht="16.5" spans="1:18">
      <c r="A59" s="18">
        <v>51</v>
      </c>
      <c r="B59" s="18" t="s">
        <v>159</v>
      </c>
      <c r="C59" s="18">
        <v>6766.532</v>
      </c>
      <c r="D59" s="18">
        <v>7448.85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1</v>
      </c>
      <c r="L59" s="21">
        <v>2</v>
      </c>
      <c r="M59" s="21">
        <v>0</v>
      </c>
      <c r="N59" s="21">
        <v>0</v>
      </c>
      <c r="O59" s="21">
        <v>0</v>
      </c>
      <c r="P59" s="21">
        <v>6.51</v>
      </c>
      <c r="Q59" s="21">
        <v>0</v>
      </c>
      <c r="R59" s="21">
        <v>0</v>
      </c>
    </row>
    <row r="60" ht="16.5" spans="1:18">
      <c r="A60" s="18">
        <v>52</v>
      </c>
      <c r="B60" s="18" t="s">
        <v>160</v>
      </c>
      <c r="C60" s="18">
        <v>2397.256</v>
      </c>
      <c r="D60" s="18">
        <v>2582.578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1</v>
      </c>
      <c r="M60" s="21">
        <v>0</v>
      </c>
      <c r="N60" s="21">
        <v>1</v>
      </c>
      <c r="O60" s="21">
        <v>0</v>
      </c>
      <c r="P60" s="21">
        <v>-0.007</v>
      </c>
      <c r="Q60" s="21">
        <v>0</v>
      </c>
      <c r="R60" s="21">
        <v>0</v>
      </c>
    </row>
    <row r="61" ht="16.5" spans="1:18">
      <c r="A61" s="18">
        <v>53</v>
      </c>
      <c r="B61" s="18" t="s">
        <v>161</v>
      </c>
      <c r="C61" s="18">
        <v>9936.898</v>
      </c>
      <c r="D61" s="18">
        <v>10711.558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2</v>
      </c>
      <c r="M61" s="21">
        <v>0</v>
      </c>
      <c r="N61" s="21">
        <v>0</v>
      </c>
      <c r="O61" s="21">
        <v>0</v>
      </c>
      <c r="P61" s="21">
        <v>0.891</v>
      </c>
      <c r="Q61" s="21">
        <v>0</v>
      </c>
      <c r="R61" s="21">
        <v>0</v>
      </c>
    </row>
    <row r="62" ht="16.5" spans="1:18">
      <c r="A62" s="18">
        <v>54</v>
      </c>
      <c r="B62" s="18" t="s">
        <v>162</v>
      </c>
      <c r="C62" s="18">
        <v>1151.248</v>
      </c>
      <c r="D62" s="18">
        <v>1237.099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2</v>
      </c>
      <c r="M62" s="21">
        <v>0</v>
      </c>
      <c r="N62" s="21">
        <v>0</v>
      </c>
      <c r="O62" s="21">
        <v>0</v>
      </c>
      <c r="P62" s="21">
        <v>8.051</v>
      </c>
      <c r="Q62" s="21">
        <v>0</v>
      </c>
      <c r="R62" s="21">
        <v>1</v>
      </c>
    </row>
    <row r="63" ht="16.5" spans="1:18">
      <c r="A63" s="18">
        <v>55</v>
      </c>
      <c r="B63" s="18" t="s">
        <v>163</v>
      </c>
      <c r="C63" s="18">
        <v>1169.489</v>
      </c>
      <c r="D63" s="18">
        <v>1318.516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2</v>
      </c>
      <c r="M63" s="21">
        <v>0</v>
      </c>
      <c r="N63" s="21">
        <v>0</v>
      </c>
      <c r="O63" s="21">
        <v>0</v>
      </c>
      <c r="P63" s="21">
        <v>0.763</v>
      </c>
      <c r="Q63" s="21">
        <v>0</v>
      </c>
      <c r="R63" s="21">
        <v>0</v>
      </c>
    </row>
    <row r="64" ht="16.5" spans="1:18">
      <c r="A64" s="18">
        <v>56</v>
      </c>
      <c r="B64" s="18" t="s">
        <v>164</v>
      </c>
      <c r="C64" s="18">
        <v>1037.889</v>
      </c>
      <c r="D64" s="18">
        <v>1134.448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2</v>
      </c>
      <c r="M64" s="21">
        <v>0</v>
      </c>
      <c r="N64" s="21">
        <v>0</v>
      </c>
      <c r="O64" s="21">
        <v>0</v>
      </c>
      <c r="P64" s="21">
        <v>3.845</v>
      </c>
      <c r="Q64" s="21">
        <v>0</v>
      </c>
      <c r="R64" s="21">
        <v>1</v>
      </c>
    </row>
    <row r="65" ht="16.5" spans="1:18">
      <c r="A65" s="18">
        <v>57</v>
      </c>
      <c r="B65" s="18" t="s">
        <v>165</v>
      </c>
      <c r="C65" s="18">
        <v>2790.751</v>
      </c>
      <c r="D65" s="18">
        <v>3221.559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2</v>
      </c>
      <c r="M65" s="21">
        <v>0</v>
      </c>
      <c r="N65" s="21">
        <v>0</v>
      </c>
      <c r="O65" s="21">
        <v>1</v>
      </c>
      <c r="P65" s="21">
        <v>6.527</v>
      </c>
      <c r="Q65" s="21">
        <v>0</v>
      </c>
      <c r="R65" s="21">
        <v>1</v>
      </c>
    </row>
    <row r="66" ht="16.5" spans="1:18">
      <c r="A66" s="18">
        <v>58</v>
      </c>
      <c r="B66" s="18" t="s">
        <v>166</v>
      </c>
      <c r="C66" s="18">
        <v>3784.059</v>
      </c>
      <c r="D66" s="18">
        <v>4109.981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2</v>
      </c>
      <c r="M66" s="21">
        <v>0</v>
      </c>
      <c r="N66" s="21">
        <v>0</v>
      </c>
      <c r="O66" s="21">
        <v>0</v>
      </c>
      <c r="P66" s="21">
        <v>1.778</v>
      </c>
      <c r="Q66" s="21">
        <v>0</v>
      </c>
      <c r="R66" s="21">
        <v>0</v>
      </c>
    </row>
    <row r="67" ht="16.5" spans="1:18">
      <c r="A67" s="18">
        <v>59</v>
      </c>
      <c r="B67" s="18" t="s">
        <v>167</v>
      </c>
      <c r="C67" s="18">
        <v>2279.24</v>
      </c>
      <c r="D67" s="18">
        <v>2595.677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2</v>
      </c>
      <c r="M67" s="21">
        <v>0</v>
      </c>
      <c r="N67" s="21">
        <v>0</v>
      </c>
      <c r="O67" s="21">
        <v>0</v>
      </c>
      <c r="P67" s="21">
        <v>10.459</v>
      </c>
      <c r="Q67" s="21">
        <v>0</v>
      </c>
      <c r="R67" s="21">
        <v>1</v>
      </c>
    </row>
    <row r="68" ht="16.5" spans="1:18">
      <c r="A68" s="18">
        <v>60</v>
      </c>
      <c r="B68" s="18" t="s">
        <v>168</v>
      </c>
      <c r="C68" s="18">
        <v>3427.069</v>
      </c>
      <c r="D68" s="18">
        <v>3690.201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2</v>
      </c>
      <c r="L68" s="21">
        <v>2</v>
      </c>
      <c r="M68" s="21">
        <v>0</v>
      </c>
      <c r="N68" s="21">
        <v>0</v>
      </c>
      <c r="O68" s="21">
        <v>0</v>
      </c>
      <c r="P68" s="21">
        <v>1.392</v>
      </c>
      <c r="Q68" s="21">
        <v>0</v>
      </c>
      <c r="R68" s="21">
        <v>1</v>
      </c>
    </row>
    <row r="69" ht="16.5" spans="1:18">
      <c r="A69" s="18">
        <v>62</v>
      </c>
      <c r="B69" s="18" t="s">
        <v>169</v>
      </c>
      <c r="C69" s="18">
        <v>1569.28</v>
      </c>
      <c r="D69" s="18">
        <v>1681.359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2</v>
      </c>
      <c r="M69" s="21">
        <v>0</v>
      </c>
      <c r="N69" s="21">
        <v>0</v>
      </c>
      <c r="O69" s="21">
        <v>0</v>
      </c>
      <c r="P69" s="21">
        <v>5.708</v>
      </c>
      <c r="Q69" s="21">
        <v>0</v>
      </c>
      <c r="R69" s="21">
        <v>0</v>
      </c>
    </row>
    <row r="70" ht="16.5" spans="1:18">
      <c r="A70" s="18">
        <v>64</v>
      </c>
      <c r="B70" s="18" t="s">
        <v>170</v>
      </c>
      <c r="C70" s="18">
        <v>2689.045</v>
      </c>
      <c r="D70" s="18">
        <v>2972.64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2</v>
      </c>
      <c r="M70" s="21">
        <v>0</v>
      </c>
      <c r="N70" s="21">
        <v>0</v>
      </c>
      <c r="O70" s="21">
        <v>1</v>
      </c>
      <c r="P70" s="21">
        <v>6.733</v>
      </c>
      <c r="Q70" s="21">
        <v>0</v>
      </c>
      <c r="R70" s="21">
        <v>1</v>
      </c>
    </row>
    <row r="71" ht="16.5" spans="1:18">
      <c r="A71" s="18">
        <v>65</v>
      </c>
      <c r="B71" s="18" t="s">
        <v>171</v>
      </c>
      <c r="C71" s="18">
        <v>2738.202</v>
      </c>
      <c r="D71" s="18">
        <v>3054.926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2</v>
      </c>
      <c r="M71" s="21">
        <v>0</v>
      </c>
      <c r="N71" s="21">
        <v>0</v>
      </c>
      <c r="O71" s="21">
        <v>0</v>
      </c>
      <c r="P71" s="21">
        <v>0.898</v>
      </c>
      <c r="Q71" s="21">
        <v>0</v>
      </c>
      <c r="R71" s="21">
        <v>0</v>
      </c>
    </row>
    <row r="72" ht="16.5" spans="1:18">
      <c r="A72" s="18">
        <v>66</v>
      </c>
      <c r="B72" s="18" t="s">
        <v>172</v>
      </c>
      <c r="C72" s="18">
        <v>2348.719</v>
      </c>
      <c r="D72" s="18">
        <v>2755.312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4</v>
      </c>
      <c r="L72" s="21">
        <v>2</v>
      </c>
      <c r="M72" s="21">
        <v>0</v>
      </c>
      <c r="N72" s="21">
        <v>0</v>
      </c>
      <c r="O72" s="21">
        <v>0</v>
      </c>
      <c r="P72" s="21">
        <v>0.289</v>
      </c>
      <c r="Q72" s="21">
        <v>0</v>
      </c>
      <c r="R72" s="21">
        <v>0</v>
      </c>
    </row>
    <row r="73" ht="16.5" spans="1:18">
      <c r="A73" s="18">
        <v>67</v>
      </c>
      <c r="B73" s="18" t="s">
        <v>173</v>
      </c>
      <c r="C73" s="18">
        <v>5176.222</v>
      </c>
      <c r="D73" s="18">
        <v>5765.836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1</v>
      </c>
      <c r="L73" s="21">
        <v>2</v>
      </c>
      <c r="M73" s="21">
        <v>0</v>
      </c>
      <c r="N73" s="21">
        <v>0</v>
      </c>
      <c r="O73" s="21">
        <v>0</v>
      </c>
      <c r="P73" s="21">
        <v>16.99</v>
      </c>
      <c r="Q73" s="21">
        <v>0</v>
      </c>
      <c r="R73" s="21">
        <v>1</v>
      </c>
    </row>
    <row r="74" ht="16.5" spans="1:18">
      <c r="A74" s="18">
        <v>68</v>
      </c>
      <c r="B74" s="18" t="s">
        <v>174</v>
      </c>
      <c r="C74" s="18">
        <v>2619.123</v>
      </c>
      <c r="D74" s="18">
        <v>3054.957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2</v>
      </c>
      <c r="M74" s="21">
        <v>0</v>
      </c>
      <c r="N74" s="21">
        <v>0</v>
      </c>
      <c r="O74" s="21">
        <v>0</v>
      </c>
      <c r="P74" s="21">
        <v>-4.064</v>
      </c>
      <c r="Q74" s="21">
        <v>0</v>
      </c>
      <c r="R74" s="21">
        <v>0</v>
      </c>
    </row>
    <row r="75" ht="16.5" spans="1:18">
      <c r="A75" s="18">
        <v>69</v>
      </c>
      <c r="B75" s="18" t="s">
        <v>175</v>
      </c>
      <c r="C75" s="18">
        <v>4036.134</v>
      </c>
      <c r="D75" s="18">
        <v>4776.317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1</v>
      </c>
      <c r="M75" s="21">
        <v>0</v>
      </c>
      <c r="N75" s="21">
        <v>0</v>
      </c>
      <c r="O75" s="21">
        <v>0</v>
      </c>
      <c r="P75" s="21">
        <v>8.024</v>
      </c>
      <c r="Q75" s="21">
        <v>0</v>
      </c>
      <c r="R75" s="21">
        <v>0</v>
      </c>
    </row>
    <row r="76" ht="16.5" spans="1:18">
      <c r="A76" s="18">
        <v>70</v>
      </c>
      <c r="B76" s="18" t="s">
        <v>176</v>
      </c>
      <c r="C76" s="18">
        <v>2679.358</v>
      </c>
      <c r="D76" s="18">
        <v>3207.01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2</v>
      </c>
      <c r="M76" s="21">
        <v>0</v>
      </c>
      <c r="N76" s="21">
        <v>0</v>
      </c>
      <c r="O76" s="21">
        <v>0</v>
      </c>
      <c r="P76" s="21">
        <v>-0.764</v>
      </c>
      <c r="Q76" s="21">
        <v>0</v>
      </c>
      <c r="R76" s="21">
        <v>0</v>
      </c>
    </row>
    <row r="77" ht="16.5" spans="1:18">
      <c r="A77" s="18">
        <v>71</v>
      </c>
      <c r="B77" s="18" t="s">
        <v>177</v>
      </c>
      <c r="C77" s="18">
        <v>2684.818</v>
      </c>
      <c r="D77" s="18">
        <v>3173.092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2</v>
      </c>
      <c r="L77" s="21">
        <v>2</v>
      </c>
      <c r="M77" s="21">
        <v>0</v>
      </c>
      <c r="N77" s="21">
        <v>0</v>
      </c>
      <c r="O77" s="21">
        <v>0</v>
      </c>
      <c r="P77" s="21">
        <v>1.031</v>
      </c>
      <c r="Q77" s="21">
        <v>0</v>
      </c>
      <c r="R77" s="21">
        <v>0</v>
      </c>
    </row>
    <row r="78" ht="16.5" spans="1:18">
      <c r="A78" s="18">
        <v>72</v>
      </c>
      <c r="B78" s="18" t="s">
        <v>178</v>
      </c>
      <c r="C78" s="18">
        <v>2472.607</v>
      </c>
      <c r="D78" s="18">
        <v>2721.785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2</v>
      </c>
      <c r="M78" s="21">
        <v>1</v>
      </c>
      <c r="N78" s="21">
        <v>0</v>
      </c>
      <c r="O78" s="21">
        <v>0</v>
      </c>
      <c r="P78" s="21">
        <v>2.997</v>
      </c>
      <c r="Q78" s="21">
        <v>0</v>
      </c>
      <c r="R78" s="21">
        <v>0</v>
      </c>
    </row>
    <row r="79" ht="16.5" spans="1:18">
      <c r="A79" s="18">
        <v>74</v>
      </c>
      <c r="B79" s="18" t="s">
        <v>179</v>
      </c>
      <c r="C79" s="18">
        <v>6122.498</v>
      </c>
      <c r="D79" s="18">
        <v>7660.39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2</v>
      </c>
      <c r="M79" s="21">
        <v>0</v>
      </c>
      <c r="N79" s="21">
        <v>0</v>
      </c>
      <c r="O79" s="21">
        <v>0</v>
      </c>
      <c r="P79" s="21">
        <v>1.058</v>
      </c>
      <c r="Q79" s="21">
        <v>0</v>
      </c>
      <c r="R79" s="21">
        <v>0</v>
      </c>
    </row>
    <row r="80" ht="16.5" spans="1:18">
      <c r="A80" s="18">
        <v>75</v>
      </c>
      <c r="B80" s="18" t="s">
        <v>180</v>
      </c>
      <c r="C80" s="18">
        <v>5743.411</v>
      </c>
      <c r="D80" s="18">
        <v>6917.277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2</v>
      </c>
      <c r="M80" s="21">
        <v>0</v>
      </c>
      <c r="N80" s="21">
        <v>0</v>
      </c>
      <c r="O80" s="21">
        <v>0</v>
      </c>
      <c r="P80" s="21">
        <v>4.178</v>
      </c>
      <c r="Q80" s="21">
        <v>0</v>
      </c>
      <c r="R80" s="21">
        <v>1</v>
      </c>
    </row>
    <row r="81" ht="16.5" spans="1:18">
      <c r="A81" s="18">
        <v>77</v>
      </c>
      <c r="B81" s="18" t="s">
        <v>181</v>
      </c>
      <c r="C81" s="18">
        <v>2961.882</v>
      </c>
      <c r="D81" s="18">
        <v>3405.232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2</v>
      </c>
      <c r="M81" s="21">
        <v>0</v>
      </c>
      <c r="N81" s="21">
        <v>0</v>
      </c>
      <c r="O81" s="21">
        <v>1</v>
      </c>
      <c r="P81" s="21">
        <v>11.468</v>
      </c>
      <c r="Q81" s="21">
        <v>0</v>
      </c>
      <c r="R81" s="21">
        <v>1</v>
      </c>
    </row>
    <row r="82" ht="16.5" spans="1:18">
      <c r="A82" s="18">
        <v>78</v>
      </c>
      <c r="B82" s="18" t="s">
        <v>182</v>
      </c>
      <c r="C82" s="18">
        <v>2429.823</v>
      </c>
      <c r="D82" s="18">
        <v>2617.54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2</v>
      </c>
      <c r="M82" s="21">
        <v>0</v>
      </c>
      <c r="N82" s="21">
        <v>0</v>
      </c>
      <c r="O82" s="21">
        <v>0</v>
      </c>
      <c r="P82" s="21">
        <v>18.708</v>
      </c>
      <c r="Q82" s="21">
        <v>0</v>
      </c>
      <c r="R82" s="21">
        <v>0</v>
      </c>
    </row>
    <row r="83" ht="16.5" spans="1:18">
      <c r="A83" s="18">
        <v>79</v>
      </c>
      <c r="B83" s="18" t="s">
        <v>183</v>
      </c>
      <c r="C83" s="18">
        <v>2361.001</v>
      </c>
      <c r="D83" s="18">
        <v>2617.569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2</v>
      </c>
      <c r="M83" s="21">
        <v>0</v>
      </c>
      <c r="N83" s="21">
        <v>0</v>
      </c>
      <c r="O83" s="21">
        <v>0</v>
      </c>
      <c r="P83" s="21">
        <v>12.324</v>
      </c>
      <c r="Q83" s="21">
        <v>0</v>
      </c>
      <c r="R83" s="21">
        <v>1</v>
      </c>
    </row>
    <row r="84" ht="16.5" spans="1:18">
      <c r="A84" s="18">
        <v>90</v>
      </c>
      <c r="B84" s="18" t="s">
        <v>184</v>
      </c>
      <c r="C84" s="18">
        <v>999.647</v>
      </c>
      <c r="D84" s="18">
        <v>1111.103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2</v>
      </c>
      <c r="M84" s="21">
        <v>0</v>
      </c>
      <c r="N84" s="21">
        <v>0</v>
      </c>
      <c r="O84" s="21">
        <v>0</v>
      </c>
      <c r="P84" s="21">
        <v>-0.142</v>
      </c>
      <c r="Q84" s="21">
        <v>0</v>
      </c>
      <c r="R84" s="21">
        <v>0</v>
      </c>
    </row>
    <row r="85" ht="16.5" spans="1:18">
      <c r="A85" s="18">
        <v>91</v>
      </c>
      <c r="B85" s="18" t="s">
        <v>185</v>
      </c>
      <c r="C85" s="18">
        <v>8562.693</v>
      </c>
      <c r="D85" s="18">
        <v>10176.369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2.047</v>
      </c>
      <c r="Q85" s="21">
        <v>0</v>
      </c>
      <c r="R85" s="21">
        <v>0</v>
      </c>
    </row>
    <row r="86" ht="16.5" spans="1:18">
      <c r="A86" s="18">
        <v>92</v>
      </c>
      <c r="B86" s="18" t="s">
        <v>186</v>
      </c>
      <c r="C86" s="18">
        <v>3247.274</v>
      </c>
      <c r="D86" s="18">
        <v>3780.779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2</v>
      </c>
      <c r="M86" s="21">
        <v>0</v>
      </c>
      <c r="N86" s="21">
        <v>0</v>
      </c>
      <c r="O86" s="21">
        <v>0</v>
      </c>
      <c r="P86" s="21">
        <v>-9.46</v>
      </c>
      <c r="Q86" s="21">
        <v>0</v>
      </c>
      <c r="R86" s="21">
        <v>0</v>
      </c>
    </row>
    <row r="87" ht="16.5" spans="1:18">
      <c r="A87" s="18">
        <v>93</v>
      </c>
      <c r="B87" s="18" t="s">
        <v>187</v>
      </c>
      <c r="C87" s="18">
        <v>9438.5</v>
      </c>
      <c r="D87" s="18">
        <v>10435.002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2</v>
      </c>
      <c r="M87" s="21">
        <v>0</v>
      </c>
      <c r="N87" s="21">
        <v>0</v>
      </c>
      <c r="O87" s="21">
        <v>0</v>
      </c>
      <c r="P87" s="21">
        <v>10.752</v>
      </c>
      <c r="Q87" s="21">
        <v>0</v>
      </c>
      <c r="R87" s="21">
        <v>0</v>
      </c>
    </row>
    <row r="88" ht="16.5" spans="1:18">
      <c r="A88" s="18">
        <v>94</v>
      </c>
      <c r="B88" s="18" t="s">
        <v>188</v>
      </c>
      <c r="C88" s="18">
        <v>2880.825</v>
      </c>
      <c r="D88" s="18">
        <v>3369.646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2</v>
      </c>
      <c r="M88" s="21">
        <v>0</v>
      </c>
      <c r="N88" s="21">
        <v>0</v>
      </c>
      <c r="O88" s="21">
        <v>0</v>
      </c>
      <c r="P88" s="21">
        <v>6.391</v>
      </c>
      <c r="Q88" s="21">
        <v>0</v>
      </c>
      <c r="R88" s="21">
        <v>1</v>
      </c>
    </row>
    <row r="89" ht="16.5" spans="1:18">
      <c r="A89" s="18">
        <v>95</v>
      </c>
      <c r="B89" s="18" t="s">
        <v>189</v>
      </c>
      <c r="C89" s="18">
        <v>2389.895</v>
      </c>
      <c r="D89" s="18">
        <v>2654.341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2</v>
      </c>
      <c r="M89" s="21">
        <v>0</v>
      </c>
      <c r="N89" s="21">
        <v>0</v>
      </c>
      <c r="O89" s="21">
        <v>0</v>
      </c>
      <c r="P89" s="21">
        <v>10.825</v>
      </c>
      <c r="Q89" s="21">
        <v>0</v>
      </c>
      <c r="R89" s="21">
        <v>0</v>
      </c>
    </row>
    <row r="90" ht="16.5" spans="1:18">
      <c r="A90" s="18">
        <v>96</v>
      </c>
      <c r="B90" s="18" t="s">
        <v>190</v>
      </c>
      <c r="C90" s="18">
        <v>3618.068</v>
      </c>
      <c r="D90" s="18">
        <v>4201.729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1</v>
      </c>
      <c r="M90" s="21">
        <v>0</v>
      </c>
      <c r="N90" s="21">
        <v>0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97</v>
      </c>
      <c r="B91" s="18" t="s">
        <v>191</v>
      </c>
      <c r="C91" s="18">
        <v>6656.608</v>
      </c>
      <c r="D91" s="18">
        <v>7465.056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2</v>
      </c>
      <c r="M91" s="21">
        <v>0</v>
      </c>
      <c r="N91" s="21">
        <v>0</v>
      </c>
      <c r="O91" s="21">
        <v>0</v>
      </c>
      <c r="P91" s="21">
        <v>6.045</v>
      </c>
      <c r="Q91" s="21">
        <v>0</v>
      </c>
      <c r="R91" s="21">
        <v>1</v>
      </c>
    </row>
    <row r="92" ht="16.5" spans="1:18">
      <c r="A92" s="18">
        <v>98</v>
      </c>
      <c r="B92" s="18" t="s">
        <v>192</v>
      </c>
      <c r="C92" s="18">
        <v>4369.155</v>
      </c>
      <c r="D92" s="18">
        <v>4759.106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2</v>
      </c>
      <c r="M92" s="21">
        <v>0</v>
      </c>
      <c r="N92" s="21">
        <v>0</v>
      </c>
      <c r="O92" s="21">
        <v>0</v>
      </c>
      <c r="P92" s="21">
        <v>7.365</v>
      </c>
      <c r="Q92" s="21">
        <v>0</v>
      </c>
      <c r="R92" s="21">
        <v>0</v>
      </c>
    </row>
    <row r="93" ht="16.5" spans="1:18">
      <c r="A93" s="18">
        <v>99</v>
      </c>
      <c r="B93" s="18" t="s">
        <v>193</v>
      </c>
      <c r="C93" s="18">
        <v>6424.934</v>
      </c>
      <c r="D93" s="18">
        <v>7390.43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2</v>
      </c>
      <c r="M93" s="21">
        <v>0</v>
      </c>
      <c r="N93" s="21">
        <v>0</v>
      </c>
      <c r="O93" s="21">
        <v>0</v>
      </c>
      <c r="P93" s="21">
        <v>3.505</v>
      </c>
      <c r="Q93" s="21">
        <v>0</v>
      </c>
      <c r="R93" s="21">
        <v>0</v>
      </c>
    </row>
    <row r="94" ht="16.5" spans="1:18">
      <c r="A94" s="18">
        <v>100</v>
      </c>
      <c r="B94" s="18" t="s">
        <v>194</v>
      </c>
      <c r="C94" s="18">
        <v>4849.886</v>
      </c>
      <c r="D94" s="18">
        <v>5307.681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2</v>
      </c>
      <c r="M94" s="21">
        <v>0</v>
      </c>
      <c r="N94" s="21">
        <v>0</v>
      </c>
      <c r="O94" s="21">
        <v>0</v>
      </c>
      <c r="P94" s="21">
        <v>1.426</v>
      </c>
      <c r="Q94" s="21">
        <v>0</v>
      </c>
      <c r="R94" s="21">
        <v>0</v>
      </c>
    </row>
    <row r="95" ht="16.5" spans="1:18">
      <c r="A95" s="18">
        <v>102</v>
      </c>
      <c r="B95" s="18" t="s">
        <v>195</v>
      </c>
      <c r="C95" s="18">
        <v>5193.565</v>
      </c>
      <c r="D95" s="18">
        <v>5845.157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1</v>
      </c>
      <c r="L95" s="21">
        <v>2</v>
      </c>
      <c r="M95" s="21">
        <v>0</v>
      </c>
      <c r="N95" s="21">
        <v>0</v>
      </c>
      <c r="O95" s="21">
        <v>0</v>
      </c>
      <c r="P95" s="21">
        <v>-1</v>
      </c>
      <c r="Q95" s="21">
        <v>0</v>
      </c>
      <c r="R95" s="21">
        <v>0</v>
      </c>
    </row>
    <row r="96" ht="16.5" spans="1:18">
      <c r="A96" s="18">
        <v>103</v>
      </c>
      <c r="B96" s="18" t="s">
        <v>196</v>
      </c>
      <c r="C96" s="18">
        <v>6901.383</v>
      </c>
      <c r="D96" s="18">
        <v>8288.491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2</v>
      </c>
      <c r="L96" s="21">
        <v>2</v>
      </c>
      <c r="M96" s="21">
        <v>0</v>
      </c>
      <c r="N96" s="21">
        <v>1</v>
      </c>
      <c r="O96" s="21">
        <v>0</v>
      </c>
      <c r="P96" s="21">
        <v>2.781</v>
      </c>
      <c r="Q96" s="21">
        <v>1</v>
      </c>
      <c r="R96" s="21">
        <v>1</v>
      </c>
    </row>
    <row r="97" ht="16.5" spans="1:18">
      <c r="A97" s="18">
        <v>104</v>
      </c>
      <c r="B97" s="18" t="s">
        <v>197</v>
      </c>
      <c r="C97" s="18">
        <v>1403.839</v>
      </c>
      <c r="D97" s="18">
        <v>1820.708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2</v>
      </c>
      <c r="M97" s="21">
        <v>0</v>
      </c>
      <c r="N97" s="21">
        <v>0</v>
      </c>
      <c r="O97" s="21">
        <v>0</v>
      </c>
      <c r="P97" s="21">
        <v>31.716</v>
      </c>
      <c r="Q97" s="21">
        <v>0</v>
      </c>
      <c r="R97" s="21">
        <v>1</v>
      </c>
    </row>
    <row r="98" ht="16.5" spans="1:18">
      <c r="A98" s="18">
        <v>105</v>
      </c>
      <c r="B98" s="18" t="s">
        <v>198</v>
      </c>
      <c r="C98" s="18">
        <v>3188.321</v>
      </c>
      <c r="D98" s="18">
        <v>3933.914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2</v>
      </c>
      <c r="M98" s="21">
        <v>1</v>
      </c>
      <c r="N98" s="21">
        <v>-1</v>
      </c>
      <c r="O98" s="21">
        <v>0</v>
      </c>
      <c r="P98" s="21">
        <v>-0.771</v>
      </c>
      <c r="Q98" s="21">
        <v>0</v>
      </c>
      <c r="R98" s="21">
        <v>0</v>
      </c>
    </row>
    <row r="99" ht="16.5" spans="1:18">
      <c r="A99" s="18">
        <v>106</v>
      </c>
      <c r="B99" s="18" t="s">
        <v>199</v>
      </c>
      <c r="C99" s="18">
        <v>3852.856</v>
      </c>
      <c r="D99" s="18">
        <v>4636.223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2</v>
      </c>
      <c r="M99" s="21">
        <v>0</v>
      </c>
      <c r="N99" s="21">
        <v>0</v>
      </c>
      <c r="O99" s="21">
        <v>0</v>
      </c>
      <c r="P99" s="21">
        <v>8.845</v>
      </c>
      <c r="Q99" s="21">
        <v>0</v>
      </c>
      <c r="R99" s="21">
        <v>0</v>
      </c>
    </row>
    <row r="100" ht="16.5" spans="1:18">
      <c r="A100" s="18">
        <v>108</v>
      </c>
      <c r="B100" s="18" t="s">
        <v>200</v>
      </c>
      <c r="C100" s="18">
        <v>10784.249</v>
      </c>
      <c r="D100" s="18">
        <v>13263.063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1</v>
      </c>
      <c r="L100" s="21">
        <v>2</v>
      </c>
      <c r="M100" s="21">
        <v>0</v>
      </c>
      <c r="N100" s="21">
        <v>0</v>
      </c>
      <c r="O100" s="21">
        <v>0</v>
      </c>
      <c r="P100" s="21">
        <v>-5.501</v>
      </c>
      <c r="Q100" s="21">
        <v>0</v>
      </c>
      <c r="R100" s="21">
        <v>0</v>
      </c>
    </row>
    <row r="101" ht="16.5" spans="1:18">
      <c r="A101" s="18">
        <v>109</v>
      </c>
      <c r="B101" s="18" t="s">
        <v>201</v>
      </c>
      <c r="C101" s="18">
        <v>8765.022</v>
      </c>
      <c r="D101" s="18">
        <v>10622.195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2</v>
      </c>
      <c r="M101" s="21">
        <v>0</v>
      </c>
      <c r="N101" s="21">
        <v>0</v>
      </c>
      <c r="O101" s="21">
        <v>0</v>
      </c>
      <c r="P101" s="21">
        <v>-6.813</v>
      </c>
      <c r="Q101" s="21">
        <v>0</v>
      </c>
      <c r="R101" s="21">
        <v>0</v>
      </c>
    </row>
    <row r="102" ht="16.5" spans="1:18">
      <c r="A102" s="18">
        <v>110</v>
      </c>
      <c r="B102" s="18" t="s">
        <v>202</v>
      </c>
      <c r="C102" s="18">
        <v>3074.402</v>
      </c>
      <c r="D102" s="18">
        <v>3375.547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2</v>
      </c>
      <c r="M102" s="21">
        <v>0</v>
      </c>
      <c r="N102" s="21">
        <v>0</v>
      </c>
      <c r="O102" s="21">
        <v>0</v>
      </c>
      <c r="P102" s="21">
        <v>1.326</v>
      </c>
      <c r="Q102" s="21">
        <v>0</v>
      </c>
      <c r="R102" s="21">
        <v>0</v>
      </c>
    </row>
    <row r="103" ht="16.5" spans="1:18">
      <c r="A103" s="18">
        <v>111</v>
      </c>
      <c r="B103" s="18" t="s">
        <v>203</v>
      </c>
      <c r="C103" s="18">
        <v>5246.528</v>
      </c>
      <c r="D103" s="18">
        <v>6091.869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1</v>
      </c>
      <c r="L103" s="21">
        <v>2</v>
      </c>
      <c r="M103" s="21">
        <v>0</v>
      </c>
      <c r="N103" s="21">
        <v>0</v>
      </c>
      <c r="O103" s="21">
        <v>0</v>
      </c>
      <c r="P103" s="21">
        <v>0.061</v>
      </c>
      <c r="Q103" s="21">
        <v>0</v>
      </c>
      <c r="R103" s="21">
        <v>0</v>
      </c>
    </row>
    <row r="104" ht="16.5" spans="1:18">
      <c r="A104" s="18">
        <v>113</v>
      </c>
      <c r="B104" s="18" t="s">
        <v>204</v>
      </c>
      <c r="C104" s="18">
        <v>2641.807</v>
      </c>
      <c r="D104" s="18">
        <v>2924.499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2</v>
      </c>
      <c r="M104" s="21">
        <v>0</v>
      </c>
      <c r="N104" s="21">
        <v>0</v>
      </c>
      <c r="O104" s="21">
        <v>0</v>
      </c>
      <c r="P104" s="21">
        <v>0.741</v>
      </c>
      <c r="Q104" s="21">
        <v>0</v>
      </c>
      <c r="R104" s="21">
        <v>0</v>
      </c>
    </row>
    <row r="105" ht="16.5" spans="1:18">
      <c r="A105" s="18">
        <v>114</v>
      </c>
      <c r="B105" s="18" t="s">
        <v>205</v>
      </c>
      <c r="C105" s="18">
        <v>1158.294</v>
      </c>
      <c r="D105" s="18">
        <v>1261.917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0</v>
      </c>
      <c r="M105" s="21">
        <v>0</v>
      </c>
      <c r="N105" s="21">
        <v>0</v>
      </c>
      <c r="O105" s="21">
        <v>0</v>
      </c>
      <c r="P105" s="21">
        <v>0.004</v>
      </c>
      <c r="Q105" s="21">
        <v>0</v>
      </c>
      <c r="R105" s="21">
        <v>0</v>
      </c>
    </row>
    <row r="106" ht="16.5" spans="1:18">
      <c r="A106" s="18">
        <v>115</v>
      </c>
      <c r="B106" s="18" t="s">
        <v>206</v>
      </c>
      <c r="C106" s="18">
        <v>5832.619</v>
      </c>
      <c r="D106" s="18">
        <v>6934.843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1</v>
      </c>
      <c r="L106" s="21">
        <v>2</v>
      </c>
      <c r="M106" s="21">
        <v>0</v>
      </c>
      <c r="N106" s="21">
        <v>0</v>
      </c>
      <c r="O106" s="21">
        <v>0</v>
      </c>
      <c r="P106" s="21">
        <v>-1.274</v>
      </c>
      <c r="Q106" s="21">
        <v>0</v>
      </c>
      <c r="R106" s="21">
        <v>0</v>
      </c>
    </row>
    <row r="107" ht="16.5" spans="1:18">
      <c r="A107" s="18">
        <v>117</v>
      </c>
      <c r="B107" s="18" t="s">
        <v>207</v>
      </c>
      <c r="C107" s="18">
        <v>2972.147</v>
      </c>
      <c r="D107" s="18">
        <v>3645.926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2</v>
      </c>
      <c r="M107" s="21">
        <v>0</v>
      </c>
      <c r="N107" s="21">
        <v>0</v>
      </c>
      <c r="O107" s="21">
        <v>0</v>
      </c>
      <c r="P107" s="21">
        <v>13.343</v>
      </c>
      <c r="Q107" s="21">
        <v>0</v>
      </c>
      <c r="R107" s="21">
        <v>0</v>
      </c>
    </row>
    <row r="108" ht="16.5" spans="1:18">
      <c r="A108" s="18">
        <v>118</v>
      </c>
      <c r="B108" s="18" t="s">
        <v>208</v>
      </c>
      <c r="C108" s="18">
        <v>7989.66</v>
      </c>
      <c r="D108" s="18">
        <v>9115.027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1</v>
      </c>
      <c r="L108" s="21">
        <v>2</v>
      </c>
      <c r="M108" s="21">
        <v>0</v>
      </c>
      <c r="N108" s="21">
        <v>0</v>
      </c>
      <c r="O108" s="21">
        <v>0</v>
      </c>
      <c r="P108" s="21">
        <v>-0.926</v>
      </c>
      <c r="Q108" s="21">
        <v>0</v>
      </c>
      <c r="R108" s="21">
        <v>0</v>
      </c>
    </row>
    <row r="109" ht="16.5" spans="1:18">
      <c r="A109" s="18">
        <v>119</v>
      </c>
      <c r="B109" s="18" t="s">
        <v>209</v>
      </c>
      <c r="C109" s="18">
        <v>2858.018</v>
      </c>
      <c r="D109" s="18">
        <v>3441.338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2</v>
      </c>
      <c r="M109" s="21">
        <v>0</v>
      </c>
      <c r="N109" s="21">
        <v>0</v>
      </c>
      <c r="O109" s="21">
        <v>0</v>
      </c>
      <c r="P109" s="21">
        <v>9.257</v>
      </c>
      <c r="Q109" s="21">
        <v>0</v>
      </c>
      <c r="R109" s="21">
        <v>0</v>
      </c>
    </row>
    <row r="110" ht="16.5" spans="1:18">
      <c r="A110" s="18">
        <v>120</v>
      </c>
      <c r="B110" s="18" t="s">
        <v>210</v>
      </c>
      <c r="C110" s="18">
        <v>7046.685</v>
      </c>
      <c r="D110" s="18">
        <v>8025.827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1.563</v>
      </c>
      <c r="Q110" s="21">
        <v>0</v>
      </c>
      <c r="R110" s="21">
        <v>0</v>
      </c>
    </row>
    <row r="111" ht="16.5" spans="1:18">
      <c r="A111" s="18">
        <v>121</v>
      </c>
      <c r="B111" s="18" t="s">
        <v>211</v>
      </c>
      <c r="C111" s="18">
        <v>6867.155</v>
      </c>
      <c r="D111" s="18">
        <v>8369.976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2</v>
      </c>
      <c r="M111" s="21">
        <v>0</v>
      </c>
      <c r="N111" s="21">
        <v>0</v>
      </c>
      <c r="O111" s="21">
        <v>0</v>
      </c>
      <c r="P111" s="21">
        <v>0.135</v>
      </c>
      <c r="Q111" s="21">
        <v>0</v>
      </c>
      <c r="R111" s="21">
        <v>1</v>
      </c>
    </row>
    <row r="112" ht="16.5" spans="1:18">
      <c r="A112" s="18">
        <v>122</v>
      </c>
      <c r="B112" s="18" t="s">
        <v>212</v>
      </c>
      <c r="C112" s="18">
        <v>1283.49</v>
      </c>
      <c r="D112" s="18">
        <v>1606.243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2</v>
      </c>
      <c r="M112" s="21">
        <v>0</v>
      </c>
      <c r="N112" s="21">
        <v>0</v>
      </c>
      <c r="O112" s="21">
        <v>0</v>
      </c>
      <c r="P112" s="21">
        <v>4.945</v>
      </c>
      <c r="Q112" s="21">
        <v>0</v>
      </c>
      <c r="R112" s="21">
        <v>1</v>
      </c>
    </row>
    <row r="113" ht="16.5" spans="1:18">
      <c r="A113" s="18">
        <v>123</v>
      </c>
      <c r="B113" s="18" t="s">
        <v>213</v>
      </c>
      <c r="C113" s="18">
        <v>4494.904</v>
      </c>
      <c r="D113" s="18">
        <v>4992.357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2</v>
      </c>
      <c r="M113" s="21">
        <v>0</v>
      </c>
      <c r="N113" s="21">
        <v>0</v>
      </c>
      <c r="O113" s="21">
        <v>0</v>
      </c>
      <c r="P113" s="21">
        <v>16.656</v>
      </c>
      <c r="Q113" s="21">
        <v>0</v>
      </c>
      <c r="R113" s="21">
        <v>0</v>
      </c>
    </row>
    <row r="114" ht="16.5" spans="1:18">
      <c r="A114" s="18">
        <v>125</v>
      </c>
      <c r="B114" s="18" t="s">
        <v>214</v>
      </c>
      <c r="C114" s="18">
        <v>9847.619</v>
      </c>
      <c r="D114" s="18">
        <v>10629.743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3</v>
      </c>
      <c r="L114" s="21">
        <v>2</v>
      </c>
      <c r="M114" s="21">
        <v>0</v>
      </c>
      <c r="N114" s="21">
        <v>0</v>
      </c>
      <c r="O114" s="21">
        <v>0</v>
      </c>
      <c r="P114" s="21">
        <v>8.409</v>
      </c>
      <c r="Q114" s="21">
        <v>1</v>
      </c>
      <c r="R114" s="21">
        <v>1</v>
      </c>
    </row>
    <row r="115" ht="16.5" spans="1:18">
      <c r="A115" s="18">
        <v>126</v>
      </c>
      <c r="B115" s="18" t="s">
        <v>215</v>
      </c>
      <c r="C115" s="18">
        <v>6977.222</v>
      </c>
      <c r="D115" s="18">
        <v>8415.601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0</v>
      </c>
      <c r="L115" s="21">
        <v>2</v>
      </c>
      <c r="M115" s="21">
        <v>0</v>
      </c>
      <c r="N115" s="21">
        <v>0</v>
      </c>
      <c r="O115" s="21">
        <v>0</v>
      </c>
      <c r="P115" s="21">
        <v>8.349</v>
      </c>
      <c r="Q115" s="21">
        <v>0</v>
      </c>
      <c r="R115" s="21">
        <v>0</v>
      </c>
    </row>
    <row r="116" ht="16.5" spans="1:18">
      <c r="A116" s="18">
        <v>128</v>
      </c>
      <c r="B116" s="18" t="s">
        <v>216</v>
      </c>
      <c r="C116" s="18">
        <v>6715.416</v>
      </c>
      <c r="D116" s="18">
        <v>7785.547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2</v>
      </c>
      <c r="M116" s="21">
        <v>0</v>
      </c>
      <c r="N116" s="21">
        <v>0</v>
      </c>
      <c r="O116" s="21">
        <v>0</v>
      </c>
      <c r="P116" s="21">
        <v>24.057</v>
      </c>
      <c r="Q116" s="21">
        <v>0</v>
      </c>
      <c r="R116" s="21">
        <v>0</v>
      </c>
    </row>
    <row r="117" ht="16.5" spans="1:18">
      <c r="A117" s="18">
        <v>129</v>
      </c>
      <c r="B117" s="18" t="s">
        <v>217</v>
      </c>
      <c r="C117" s="18">
        <v>12888.621</v>
      </c>
      <c r="D117" s="18">
        <v>13787.259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2</v>
      </c>
      <c r="M117" s="21">
        <v>0</v>
      </c>
      <c r="N117" s="21">
        <v>0</v>
      </c>
      <c r="O117" s="21">
        <v>0</v>
      </c>
      <c r="P117" s="21">
        <v>13.821</v>
      </c>
      <c r="Q117" s="21">
        <v>0</v>
      </c>
      <c r="R117" s="21">
        <v>0</v>
      </c>
    </row>
    <row r="118" ht="16.5" spans="1:18">
      <c r="A118" s="18">
        <v>130</v>
      </c>
      <c r="B118" s="18" t="s">
        <v>218</v>
      </c>
      <c r="C118" s="18">
        <v>10657.184</v>
      </c>
      <c r="D118" s="18">
        <v>11909.479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2</v>
      </c>
      <c r="M118" s="21">
        <v>0</v>
      </c>
      <c r="N118" s="21">
        <v>0</v>
      </c>
      <c r="O118" s="21">
        <v>0</v>
      </c>
      <c r="P118" s="21">
        <v>-3.522</v>
      </c>
      <c r="Q118" s="21">
        <v>0</v>
      </c>
      <c r="R118" s="21">
        <v>0</v>
      </c>
    </row>
    <row r="119" ht="16.5" spans="1:18">
      <c r="A119" s="18">
        <v>131</v>
      </c>
      <c r="B119" s="18" t="s">
        <v>219</v>
      </c>
      <c r="C119" s="18">
        <v>1564.006</v>
      </c>
      <c r="D119" s="18">
        <v>1899.606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1</v>
      </c>
      <c r="L119" s="21">
        <v>2</v>
      </c>
      <c r="M119" s="21">
        <v>0</v>
      </c>
      <c r="N119" s="21">
        <v>0</v>
      </c>
      <c r="O119" s="21">
        <v>0</v>
      </c>
      <c r="P119" s="21">
        <v>-0.183</v>
      </c>
      <c r="Q119" s="21">
        <v>0</v>
      </c>
      <c r="R119" s="21">
        <v>0</v>
      </c>
    </row>
    <row r="120" ht="16.5" spans="1:18">
      <c r="A120" s="18">
        <v>132</v>
      </c>
      <c r="B120" s="18" t="s">
        <v>220</v>
      </c>
      <c r="C120" s="18">
        <v>4343.357</v>
      </c>
      <c r="D120" s="18">
        <v>5303.091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1</v>
      </c>
      <c r="L120" s="21">
        <v>2</v>
      </c>
      <c r="M120" s="21">
        <v>0</v>
      </c>
      <c r="N120" s="21">
        <v>0</v>
      </c>
      <c r="O120" s="21">
        <v>0</v>
      </c>
      <c r="P120" s="21">
        <v>-1.249</v>
      </c>
      <c r="Q120" s="21">
        <v>0</v>
      </c>
      <c r="R120" s="21">
        <v>0</v>
      </c>
    </row>
    <row r="121" ht="16.5" spans="1:18">
      <c r="A121" s="18">
        <v>133</v>
      </c>
      <c r="B121" s="18" t="s">
        <v>221</v>
      </c>
      <c r="C121" s="18">
        <v>3409.817</v>
      </c>
      <c r="D121" s="18">
        <v>4110.979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1</v>
      </c>
      <c r="M121" s="21">
        <v>0</v>
      </c>
      <c r="N121" s="21">
        <v>0</v>
      </c>
      <c r="O121" s="21">
        <v>0</v>
      </c>
      <c r="P121" s="21">
        <v>2.374</v>
      </c>
      <c r="Q121" s="21">
        <v>0</v>
      </c>
      <c r="R121" s="21">
        <v>0</v>
      </c>
    </row>
    <row r="122" ht="16.5" spans="1:18">
      <c r="A122" s="18">
        <v>134</v>
      </c>
      <c r="B122" s="18" t="s">
        <v>222</v>
      </c>
      <c r="C122" s="18">
        <v>805.832</v>
      </c>
      <c r="D122" s="18">
        <v>875.52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5.323</v>
      </c>
      <c r="Q122" s="21">
        <v>0</v>
      </c>
      <c r="R122" s="21">
        <v>1</v>
      </c>
    </row>
    <row r="123" ht="16.5" spans="1:18">
      <c r="A123" s="18">
        <v>136</v>
      </c>
      <c r="B123" s="18" t="s">
        <v>223</v>
      </c>
      <c r="C123" s="18">
        <v>10891.351</v>
      </c>
      <c r="D123" s="18">
        <v>11857.377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2</v>
      </c>
      <c r="M123" s="21">
        <v>0</v>
      </c>
      <c r="N123" s="21">
        <v>0</v>
      </c>
      <c r="O123" s="21">
        <v>0</v>
      </c>
      <c r="P123" s="21">
        <v>24.828</v>
      </c>
      <c r="Q123" s="21">
        <v>0</v>
      </c>
      <c r="R123" s="21">
        <v>0</v>
      </c>
    </row>
    <row r="124" ht="16.5" spans="1:18">
      <c r="A124" s="18">
        <v>137</v>
      </c>
      <c r="B124" s="18" t="s">
        <v>224</v>
      </c>
      <c r="C124" s="18">
        <v>3052.581</v>
      </c>
      <c r="D124" s="18">
        <v>3757.152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2</v>
      </c>
      <c r="M124" s="21">
        <v>0</v>
      </c>
      <c r="N124" s="21">
        <v>0</v>
      </c>
      <c r="O124" s="21">
        <v>0</v>
      </c>
      <c r="P124" s="21">
        <v>-4.222</v>
      </c>
      <c r="Q124" s="21">
        <v>0</v>
      </c>
      <c r="R124" s="21">
        <v>0</v>
      </c>
    </row>
    <row r="125" ht="16.5" spans="1:18">
      <c r="A125" s="18">
        <v>138</v>
      </c>
      <c r="B125" s="18" t="s">
        <v>225</v>
      </c>
      <c r="C125" s="18">
        <v>6758.946</v>
      </c>
      <c r="D125" s="18">
        <v>7179.242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3</v>
      </c>
      <c r="L125" s="21">
        <v>2</v>
      </c>
      <c r="M125" s="21">
        <v>0</v>
      </c>
      <c r="N125" s="21">
        <v>-1</v>
      </c>
      <c r="O125" s="21">
        <v>0</v>
      </c>
      <c r="P125" s="21">
        <v>1.532</v>
      </c>
      <c r="Q125" s="21">
        <v>0</v>
      </c>
      <c r="R125" s="21">
        <v>0</v>
      </c>
    </row>
    <row r="126" ht="16.5" spans="1:18">
      <c r="A126" s="18">
        <v>139</v>
      </c>
      <c r="B126" s="18" t="s">
        <v>226</v>
      </c>
      <c r="C126" s="18">
        <v>332.517</v>
      </c>
      <c r="D126" s="18">
        <v>356.02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2</v>
      </c>
      <c r="M126" s="21">
        <v>1</v>
      </c>
      <c r="N126" s="21">
        <v>0</v>
      </c>
      <c r="O126" s="21">
        <v>0</v>
      </c>
      <c r="P126" s="21">
        <v>-0.054</v>
      </c>
      <c r="Q126" s="21">
        <v>0</v>
      </c>
      <c r="R126" s="21">
        <v>0</v>
      </c>
    </row>
    <row r="127" ht="16.5" spans="1:18">
      <c r="A127" s="18">
        <v>141</v>
      </c>
      <c r="B127" s="18" t="s">
        <v>227</v>
      </c>
      <c r="C127" s="18">
        <v>2408.474</v>
      </c>
      <c r="D127" s="18">
        <v>2959.065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1</v>
      </c>
      <c r="L127" s="21">
        <v>2</v>
      </c>
      <c r="M127" s="21">
        <v>0</v>
      </c>
      <c r="N127" s="21">
        <v>0</v>
      </c>
      <c r="O127" s="21">
        <v>0</v>
      </c>
      <c r="P127" s="21">
        <v>-0.647</v>
      </c>
      <c r="Q127" s="21">
        <v>0</v>
      </c>
      <c r="R127" s="21">
        <v>0</v>
      </c>
    </row>
    <row r="128" ht="16.5" spans="1:18">
      <c r="A128" s="18">
        <v>142</v>
      </c>
      <c r="B128" s="18" t="s">
        <v>228</v>
      </c>
      <c r="C128" s="18">
        <v>7524.049</v>
      </c>
      <c r="D128" s="18">
        <v>8477.214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2</v>
      </c>
      <c r="M128" s="21">
        <v>0</v>
      </c>
      <c r="N128" s="21">
        <v>0</v>
      </c>
      <c r="O128" s="21">
        <v>0</v>
      </c>
      <c r="P128" s="21">
        <v>8.543</v>
      </c>
      <c r="Q128" s="21">
        <v>0</v>
      </c>
      <c r="R128" s="21">
        <v>0</v>
      </c>
    </row>
    <row r="129" ht="16.5" spans="1:18">
      <c r="A129" s="18">
        <v>145</v>
      </c>
      <c r="B129" s="18" t="s">
        <v>229</v>
      </c>
      <c r="C129" s="18">
        <v>4914.182</v>
      </c>
      <c r="D129" s="18">
        <v>5799.307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2</v>
      </c>
      <c r="M129" s="21">
        <v>0</v>
      </c>
      <c r="N129" s="21">
        <v>0</v>
      </c>
      <c r="O129" s="21">
        <v>0</v>
      </c>
      <c r="P129" s="21">
        <v>21.204</v>
      </c>
      <c r="Q129" s="21">
        <v>0</v>
      </c>
      <c r="R129" s="21">
        <v>1</v>
      </c>
    </row>
    <row r="130" ht="16.5" spans="1:18">
      <c r="A130" s="18">
        <v>146</v>
      </c>
      <c r="B130" s="18" t="s">
        <v>230</v>
      </c>
      <c r="C130" s="18">
        <v>5533.89</v>
      </c>
      <c r="D130" s="18">
        <v>6265.716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1</v>
      </c>
      <c r="L130" s="21">
        <v>2</v>
      </c>
      <c r="M130" s="21">
        <v>0</v>
      </c>
      <c r="N130" s="21">
        <v>0</v>
      </c>
      <c r="O130" s="21">
        <v>0</v>
      </c>
      <c r="P130" s="21">
        <v>-10.543</v>
      </c>
      <c r="Q130" s="21">
        <v>0</v>
      </c>
      <c r="R130" s="21">
        <v>-1</v>
      </c>
    </row>
    <row r="131" ht="16.5" spans="1:18">
      <c r="A131" s="18">
        <v>147</v>
      </c>
      <c r="B131" s="18" t="s">
        <v>231</v>
      </c>
      <c r="C131" s="18">
        <v>5998.544</v>
      </c>
      <c r="D131" s="18">
        <v>7155.066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2</v>
      </c>
      <c r="M131" s="21">
        <v>0</v>
      </c>
      <c r="N131" s="21">
        <v>0</v>
      </c>
      <c r="O131" s="21">
        <v>0</v>
      </c>
      <c r="P131" s="21">
        <v>6.783</v>
      </c>
      <c r="Q131" s="21">
        <v>0</v>
      </c>
      <c r="R131" s="21">
        <v>0</v>
      </c>
    </row>
    <row r="132" ht="16.5" spans="1:18">
      <c r="A132" s="18">
        <v>148</v>
      </c>
      <c r="B132" s="18" t="s">
        <v>232</v>
      </c>
      <c r="C132" s="18">
        <v>6843.369</v>
      </c>
      <c r="D132" s="18">
        <v>7652.839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1</v>
      </c>
      <c r="L132" s="21">
        <v>2</v>
      </c>
      <c r="M132" s="21">
        <v>0</v>
      </c>
      <c r="N132" s="21">
        <v>0</v>
      </c>
      <c r="O132" s="21">
        <v>0</v>
      </c>
      <c r="P132" s="21">
        <v>5.313</v>
      </c>
      <c r="Q132" s="21">
        <v>0</v>
      </c>
      <c r="R132" s="21">
        <v>0</v>
      </c>
    </row>
    <row r="133" ht="16.5" spans="1:18">
      <c r="A133" s="18">
        <v>149</v>
      </c>
      <c r="B133" s="18" t="s">
        <v>233</v>
      </c>
      <c r="C133" s="18">
        <v>3400.94</v>
      </c>
      <c r="D133" s="18">
        <v>3679.587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1</v>
      </c>
      <c r="L133" s="21">
        <v>2</v>
      </c>
      <c r="M133" s="21">
        <v>0</v>
      </c>
      <c r="N133" s="21">
        <v>0</v>
      </c>
      <c r="O133" s="21">
        <v>0</v>
      </c>
      <c r="P133" s="21">
        <v>8.981</v>
      </c>
      <c r="Q133" s="21">
        <v>0</v>
      </c>
      <c r="R133" s="21">
        <v>0</v>
      </c>
    </row>
    <row r="134" ht="16.5" spans="1:18">
      <c r="A134" s="18">
        <v>150</v>
      </c>
      <c r="B134" s="18" t="s">
        <v>234</v>
      </c>
      <c r="C134" s="18">
        <v>10797.126</v>
      </c>
      <c r="D134" s="18">
        <v>12560.092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2</v>
      </c>
      <c r="M134" s="21">
        <v>0</v>
      </c>
      <c r="N134" s="21">
        <v>0</v>
      </c>
      <c r="O134" s="21">
        <v>0</v>
      </c>
      <c r="P134" s="21">
        <v>4.565</v>
      </c>
      <c r="Q134" s="21">
        <v>0</v>
      </c>
      <c r="R134" s="21">
        <v>0</v>
      </c>
    </row>
    <row r="135" ht="16.5" spans="1:18">
      <c r="A135" s="18">
        <v>151</v>
      </c>
      <c r="B135" s="18" t="s">
        <v>235</v>
      </c>
      <c r="C135" s="18">
        <v>1490.452</v>
      </c>
      <c r="D135" s="18">
        <v>1665.499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2</v>
      </c>
      <c r="M135" s="21">
        <v>0</v>
      </c>
      <c r="N135" s="21">
        <v>0</v>
      </c>
      <c r="O135" s="21">
        <v>0</v>
      </c>
      <c r="P135" s="21">
        <v>2.217</v>
      </c>
      <c r="Q135" s="21">
        <v>0</v>
      </c>
      <c r="R135" s="21">
        <v>0</v>
      </c>
    </row>
    <row r="136" ht="16.5" spans="1:18">
      <c r="A136" s="18">
        <v>152</v>
      </c>
      <c r="B136" s="18" t="s">
        <v>236</v>
      </c>
      <c r="C136" s="18">
        <v>2375.606</v>
      </c>
      <c r="D136" s="18">
        <v>2589.01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2</v>
      </c>
      <c r="M136" s="21">
        <v>0</v>
      </c>
      <c r="N136" s="21">
        <v>0</v>
      </c>
      <c r="O136" s="21">
        <v>0</v>
      </c>
      <c r="P136" s="21">
        <v>6.384</v>
      </c>
      <c r="Q136" s="21">
        <v>0</v>
      </c>
      <c r="R136" s="21">
        <v>1</v>
      </c>
    </row>
    <row r="137" ht="16.5" spans="1:18">
      <c r="A137" s="18">
        <v>153</v>
      </c>
      <c r="B137" s="18" t="s">
        <v>237</v>
      </c>
      <c r="C137" s="18">
        <v>2678.328</v>
      </c>
      <c r="D137" s="18">
        <v>3178.11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0</v>
      </c>
      <c r="L137" s="21">
        <v>2</v>
      </c>
      <c r="M137" s="21">
        <v>0</v>
      </c>
      <c r="N137" s="21">
        <v>0</v>
      </c>
      <c r="O137" s="21">
        <v>0</v>
      </c>
      <c r="P137" s="21">
        <v>2.121</v>
      </c>
      <c r="Q137" s="21">
        <v>0</v>
      </c>
      <c r="R137" s="21">
        <v>0</v>
      </c>
    </row>
    <row r="138" ht="16.5" spans="1:18">
      <c r="A138" s="18">
        <v>155</v>
      </c>
      <c r="B138" s="18" t="s">
        <v>238</v>
      </c>
      <c r="C138" s="18">
        <v>2444.504</v>
      </c>
      <c r="D138" s="18">
        <v>2651.149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2</v>
      </c>
      <c r="M138" s="21">
        <v>0</v>
      </c>
      <c r="N138" s="21">
        <v>0</v>
      </c>
      <c r="O138" s="21">
        <v>0</v>
      </c>
      <c r="P138" s="21">
        <v>3.713</v>
      </c>
      <c r="Q138" s="21">
        <v>0</v>
      </c>
      <c r="R138" s="21">
        <v>0</v>
      </c>
    </row>
    <row r="139" ht="16.5" spans="1:18">
      <c r="A139" s="18">
        <v>158</v>
      </c>
      <c r="B139" s="18" t="s">
        <v>239</v>
      </c>
      <c r="C139" s="18">
        <v>1008.646</v>
      </c>
      <c r="D139" s="18">
        <v>1232.642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2</v>
      </c>
      <c r="M139" s="21">
        <v>0</v>
      </c>
      <c r="N139" s="21">
        <v>0</v>
      </c>
      <c r="O139" s="21">
        <v>0</v>
      </c>
      <c r="P139" s="21">
        <v>-1.967</v>
      </c>
      <c r="Q139" s="21">
        <v>0</v>
      </c>
      <c r="R139" s="21">
        <v>0</v>
      </c>
    </row>
    <row r="140" ht="16.5" spans="1:18">
      <c r="A140" s="18">
        <v>159</v>
      </c>
      <c r="B140" s="18" t="s">
        <v>240</v>
      </c>
      <c r="C140" s="18">
        <v>2584.167</v>
      </c>
      <c r="D140" s="18">
        <v>2864.278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2</v>
      </c>
      <c r="M140" s="21">
        <v>0</v>
      </c>
      <c r="N140" s="21">
        <v>0</v>
      </c>
      <c r="O140" s="21">
        <v>0</v>
      </c>
      <c r="P140" s="21">
        <v>2.831</v>
      </c>
      <c r="Q140" s="21">
        <v>0</v>
      </c>
      <c r="R140" s="21">
        <v>0</v>
      </c>
    </row>
    <row r="141" ht="16.5" spans="1:18">
      <c r="A141" s="18">
        <v>160</v>
      </c>
      <c r="B141" s="18" t="s">
        <v>241</v>
      </c>
      <c r="C141" s="18">
        <v>1730.654</v>
      </c>
      <c r="D141" s="18">
        <v>1912.603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2</v>
      </c>
      <c r="M141" s="21">
        <v>0</v>
      </c>
      <c r="N141" s="21">
        <v>0</v>
      </c>
      <c r="O141" s="21">
        <v>0</v>
      </c>
      <c r="P141" s="21">
        <v>2.636</v>
      </c>
      <c r="Q141" s="21">
        <v>0</v>
      </c>
      <c r="R141" s="21">
        <v>1</v>
      </c>
    </row>
    <row r="142" ht="16.5" spans="1:18">
      <c r="A142" s="18">
        <v>161</v>
      </c>
      <c r="B142" s="18" t="s">
        <v>242</v>
      </c>
      <c r="C142" s="18">
        <v>1226.465</v>
      </c>
      <c r="D142" s="18">
        <v>1425.935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2</v>
      </c>
      <c r="M142" s="21">
        <v>0</v>
      </c>
      <c r="N142" s="21">
        <v>0</v>
      </c>
      <c r="O142" s="21">
        <v>0</v>
      </c>
      <c r="P142" s="21">
        <v>-1.209</v>
      </c>
      <c r="Q142" s="21">
        <v>0</v>
      </c>
      <c r="R142" s="21">
        <v>0</v>
      </c>
    </row>
    <row r="143" ht="16.5" spans="1:18">
      <c r="A143" s="18">
        <v>170</v>
      </c>
      <c r="B143" s="18" t="s">
        <v>243</v>
      </c>
      <c r="C143" s="18">
        <v>4256.326</v>
      </c>
      <c r="D143" s="18">
        <v>4827.874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2</v>
      </c>
      <c r="M143" s="21">
        <v>0</v>
      </c>
      <c r="N143" s="21">
        <v>0</v>
      </c>
      <c r="O143" s="21">
        <v>0</v>
      </c>
      <c r="P143" s="21">
        <v>0.482</v>
      </c>
      <c r="Q143" s="21">
        <v>0</v>
      </c>
      <c r="R143" s="21">
        <v>1</v>
      </c>
    </row>
    <row r="144" ht="16.5" spans="1:18">
      <c r="A144" s="18">
        <v>171</v>
      </c>
      <c r="B144" s="18" t="s">
        <v>244</v>
      </c>
      <c r="C144" s="18">
        <v>928.096</v>
      </c>
      <c r="D144" s="18">
        <v>1065.983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1</v>
      </c>
      <c r="L144" s="21">
        <v>2</v>
      </c>
      <c r="M144" s="21">
        <v>0</v>
      </c>
      <c r="N144" s="21">
        <v>0</v>
      </c>
      <c r="O144" s="21">
        <v>0</v>
      </c>
      <c r="P144" s="21">
        <v>8.402</v>
      </c>
      <c r="Q144" s="21">
        <v>0</v>
      </c>
      <c r="R144" s="21">
        <v>0</v>
      </c>
    </row>
    <row r="145" ht="16.5" spans="1:18">
      <c r="A145" s="18">
        <v>300</v>
      </c>
      <c r="B145" s="18" t="s">
        <v>245</v>
      </c>
      <c r="C145" s="18">
        <v>3309.359</v>
      </c>
      <c r="D145" s="18">
        <v>3636.561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-0.971</v>
      </c>
      <c r="Q145" s="21">
        <v>0</v>
      </c>
      <c r="R145" s="21">
        <v>-1</v>
      </c>
    </row>
    <row r="146" ht="16.5" spans="1:18">
      <c r="A146" s="18">
        <v>682</v>
      </c>
      <c r="B146" s="18" t="s">
        <v>246</v>
      </c>
      <c r="C146" s="18">
        <v>853.608</v>
      </c>
      <c r="D146" s="18">
        <v>976.95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2</v>
      </c>
      <c r="M146" s="21">
        <v>0</v>
      </c>
      <c r="N146" s="21">
        <v>0</v>
      </c>
      <c r="O146" s="21">
        <v>0</v>
      </c>
      <c r="P146" s="21">
        <v>4.205</v>
      </c>
      <c r="Q146" s="21">
        <v>0</v>
      </c>
      <c r="R146" s="21">
        <v>0</v>
      </c>
    </row>
    <row r="147" ht="16.5" spans="1:18">
      <c r="A147" s="18">
        <v>683</v>
      </c>
      <c r="B147" s="18" t="s">
        <v>247</v>
      </c>
      <c r="C147" s="18">
        <v>757.746</v>
      </c>
      <c r="D147" s="18">
        <v>923.066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</row>
    <row r="148" ht="16.5" spans="1:18">
      <c r="A148" s="18">
        <v>685</v>
      </c>
      <c r="B148" s="18" t="s">
        <v>248</v>
      </c>
      <c r="C148" s="18">
        <v>953.842</v>
      </c>
      <c r="D148" s="18">
        <v>1140.299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2</v>
      </c>
      <c r="M148" s="21">
        <v>1</v>
      </c>
      <c r="N148" s="21">
        <v>0</v>
      </c>
      <c r="O148" s="21">
        <v>0</v>
      </c>
      <c r="P148" s="21">
        <v>-0.61</v>
      </c>
      <c r="Q148" s="21">
        <v>0</v>
      </c>
      <c r="R148" s="21">
        <v>0</v>
      </c>
    </row>
    <row r="149" ht="16.5" spans="1:18">
      <c r="A149" s="18">
        <v>687</v>
      </c>
      <c r="B149" s="18" t="s">
        <v>249</v>
      </c>
      <c r="C149" s="18">
        <v>767.919</v>
      </c>
      <c r="D149" s="18">
        <v>932.372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2</v>
      </c>
      <c r="M149" s="21">
        <v>1</v>
      </c>
      <c r="N149" s="21">
        <v>-1</v>
      </c>
      <c r="O149" s="21">
        <v>0</v>
      </c>
      <c r="P149" s="21">
        <v>-1.57</v>
      </c>
      <c r="Q149" s="21">
        <v>0</v>
      </c>
      <c r="R149" s="21">
        <v>0</v>
      </c>
    </row>
    <row r="150" ht="16.5" spans="1:18">
      <c r="A150" s="18">
        <v>688</v>
      </c>
      <c r="B150" s="18" t="s">
        <v>250</v>
      </c>
      <c r="C150" s="18">
        <v>675.214</v>
      </c>
      <c r="D150" s="18">
        <v>770.161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2</v>
      </c>
      <c r="M150" s="21">
        <v>1</v>
      </c>
      <c r="N150" s="21">
        <v>-1</v>
      </c>
      <c r="O150" s="21">
        <v>0</v>
      </c>
      <c r="P150" s="21">
        <v>-0.889</v>
      </c>
      <c r="Q150" s="21">
        <v>0</v>
      </c>
      <c r="R150" s="21">
        <v>0</v>
      </c>
    </row>
    <row r="151" ht="16.5" spans="1:18">
      <c r="A151" s="18">
        <v>689</v>
      </c>
      <c r="B151" s="18" t="s">
        <v>251</v>
      </c>
      <c r="C151" s="18">
        <v>595.412</v>
      </c>
      <c r="D151" s="18">
        <v>737.574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2</v>
      </c>
      <c r="M151" s="21">
        <v>1</v>
      </c>
      <c r="N151" s="21">
        <v>-1</v>
      </c>
      <c r="O151" s="21">
        <v>0</v>
      </c>
      <c r="P151" s="21">
        <v>-2.022</v>
      </c>
      <c r="Q151" s="21">
        <v>0</v>
      </c>
      <c r="R151" s="21">
        <v>0</v>
      </c>
    </row>
    <row r="152" ht="16.5" spans="1:18">
      <c r="A152" s="18">
        <v>690</v>
      </c>
      <c r="B152" s="18" t="s">
        <v>252</v>
      </c>
      <c r="C152" s="18">
        <v>728.716</v>
      </c>
      <c r="D152" s="18">
        <v>832.041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2</v>
      </c>
      <c r="M152" s="21">
        <v>0</v>
      </c>
      <c r="N152" s="21">
        <v>0</v>
      </c>
      <c r="O152" s="21">
        <v>0</v>
      </c>
      <c r="P152" s="21">
        <v>-0.288</v>
      </c>
      <c r="Q152" s="21">
        <v>0</v>
      </c>
      <c r="R152" s="21">
        <v>0</v>
      </c>
    </row>
    <row r="153" ht="16.5" spans="1:18">
      <c r="A153" s="18">
        <v>691</v>
      </c>
      <c r="B153" s="18" t="s">
        <v>253</v>
      </c>
      <c r="C153" s="18">
        <v>812.722</v>
      </c>
      <c r="D153" s="18">
        <v>952.948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2</v>
      </c>
      <c r="M153" s="21">
        <v>1</v>
      </c>
      <c r="N153" s="21">
        <v>-1</v>
      </c>
      <c r="O153" s="21">
        <v>0</v>
      </c>
      <c r="P153" s="21">
        <v>-1.04</v>
      </c>
      <c r="Q153" s="21">
        <v>0</v>
      </c>
      <c r="R153" s="21">
        <v>0</v>
      </c>
    </row>
    <row r="154" ht="16.5" spans="1:18">
      <c r="A154" s="18">
        <v>692</v>
      </c>
      <c r="B154" s="18" t="s">
        <v>254</v>
      </c>
      <c r="C154" s="18">
        <v>716.737</v>
      </c>
      <c r="D154" s="18">
        <v>958.651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0</v>
      </c>
      <c r="M154" s="21">
        <v>1</v>
      </c>
      <c r="N154" s="21">
        <v>-1</v>
      </c>
      <c r="O154" s="21">
        <v>0</v>
      </c>
      <c r="P154" s="21">
        <v>-1.957</v>
      </c>
      <c r="Q154" s="21">
        <v>0</v>
      </c>
      <c r="R154" s="21">
        <v>0</v>
      </c>
    </row>
    <row r="155" ht="16.5" spans="1:18">
      <c r="A155" s="18">
        <v>693</v>
      </c>
      <c r="B155" s="18" t="s">
        <v>255</v>
      </c>
      <c r="C155" s="18">
        <v>778.413</v>
      </c>
      <c r="D155" s="18">
        <v>962.69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2</v>
      </c>
      <c r="M155" s="21">
        <v>0</v>
      </c>
      <c r="N155" s="21">
        <v>0</v>
      </c>
      <c r="O155" s="21">
        <v>0</v>
      </c>
      <c r="P155" s="21">
        <v>-0.847</v>
      </c>
      <c r="Q155" s="21">
        <v>0</v>
      </c>
      <c r="R155" s="21">
        <v>0</v>
      </c>
    </row>
    <row r="156" ht="16.5" spans="1:18">
      <c r="A156" s="18">
        <v>695</v>
      </c>
      <c r="B156" s="18" t="s">
        <v>256</v>
      </c>
      <c r="C156" s="18">
        <v>557.222</v>
      </c>
      <c r="D156" s="18">
        <v>654.014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1</v>
      </c>
      <c r="M156" s="21">
        <v>0</v>
      </c>
      <c r="N156" s="21">
        <v>0</v>
      </c>
      <c r="O156" s="21">
        <v>0</v>
      </c>
      <c r="P156" s="21">
        <v>-1.881</v>
      </c>
      <c r="Q156" s="21">
        <v>0</v>
      </c>
      <c r="R156" s="21">
        <v>0</v>
      </c>
    </row>
    <row r="157" ht="16.5" spans="1:18">
      <c r="A157" s="18">
        <v>697</v>
      </c>
      <c r="B157" s="18" t="s">
        <v>257</v>
      </c>
      <c r="C157" s="18">
        <v>738.736</v>
      </c>
      <c r="D157" s="18">
        <v>877.986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2</v>
      </c>
      <c r="M157" s="21">
        <v>0</v>
      </c>
      <c r="N157" s="21">
        <v>0</v>
      </c>
      <c r="O157" s="21">
        <v>0</v>
      </c>
      <c r="P157" s="21">
        <v>-1.672</v>
      </c>
      <c r="Q157" s="21">
        <v>0</v>
      </c>
      <c r="R157" s="21">
        <v>0</v>
      </c>
    </row>
    <row r="158" ht="16.5" spans="1:18">
      <c r="A158" s="18">
        <v>698</v>
      </c>
      <c r="B158" s="18" t="s">
        <v>258</v>
      </c>
      <c r="C158" s="18">
        <v>704.44</v>
      </c>
      <c r="D158" s="18">
        <v>856.944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2</v>
      </c>
      <c r="M158" s="21">
        <v>1</v>
      </c>
      <c r="N158" s="21">
        <v>-1</v>
      </c>
      <c r="O158" s="21">
        <v>0</v>
      </c>
      <c r="P158" s="21">
        <v>-0.815</v>
      </c>
      <c r="Q158" s="21">
        <v>0</v>
      </c>
      <c r="R158" s="21">
        <v>0</v>
      </c>
    </row>
    <row r="159" ht="16.5" spans="1:18">
      <c r="A159" s="18">
        <v>802</v>
      </c>
      <c r="B159" s="18" t="s">
        <v>259</v>
      </c>
      <c r="C159" s="18">
        <v>5071.417</v>
      </c>
      <c r="D159" s="18">
        <v>5925.503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2</v>
      </c>
      <c r="M159" s="21">
        <v>0</v>
      </c>
      <c r="N159" s="21">
        <v>0</v>
      </c>
      <c r="O159" s="21">
        <v>0</v>
      </c>
      <c r="P159" s="21">
        <v>-0.197</v>
      </c>
      <c r="Q159" s="21">
        <v>0</v>
      </c>
      <c r="R159" s="21">
        <v>0</v>
      </c>
    </row>
    <row r="160" ht="16.5" spans="1:18">
      <c r="A160" s="18">
        <v>805</v>
      </c>
      <c r="B160" s="18" t="s">
        <v>260</v>
      </c>
      <c r="C160" s="18">
        <v>4329.311</v>
      </c>
      <c r="D160" s="18">
        <v>5209.029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2</v>
      </c>
      <c r="M160" s="21">
        <v>0</v>
      </c>
      <c r="N160" s="21">
        <v>-1</v>
      </c>
      <c r="O160" s="21">
        <v>0</v>
      </c>
      <c r="P160" s="21">
        <v>-1.701</v>
      </c>
      <c r="Q160" s="21">
        <v>0</v>
      </c>
      <c r="R160" s="21">
        <v>0</v>
      </c>
    </row>
    <row r="161" ht="16.5" spans="1:18">
      <c r="A161" s="18">
        <v>806</v>
      </c>
      <c r="B161" s="18" t="s">
        <v>261</v>
      </c>
      <c r="C161" s="18">
        <v>6454.489</v>
      </c>
      <c r="D161" s="18">
        <v>7289.027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2</v>
      </c>
      <c r="M161" s="21">
        <v>1</v>
      </c>
      <c r="N161" s="21">
        <v>0</v>
      </c>
      <c r="O161" s="21">
        <v>0</v>
      </c>
      <c r="P161" s="21">
        <v>-0.792</v>
      </c>
      <c r="Q161" s="21">
        <v>0</v>
      </c>
      <c r="R161" s="21">
        <v>0</v>
      </c>
    </row>
    <row r="162" ht="16.5" spans="1:18">
      <c r="A162" s="18">
        <v>807</v>
      </c>
      <c r="B162" s="18" t="s">
        <v>262</v>
      </c>
      <c r="C162" s="18">
        <v>17623.914</v>
      </c>
      <c r="D162" s="18">
        <v>22212.869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0</v>
      </c>
      <c r="L162" s="21">
        <v>2</v>
      </c>
      <c r="M162" s="21">
        <v>0</v>
      </c>
      <c r="N162" s="21">
        <v>0</v>
      </c>
      <c r="O162" s="21">
        <v>0</v>
      </c>
      <c r="P162" s="21">
        <v>1.45</v>
      </c>
      <c r="Q162" s="21">
        <v>0</v>
      </c>
      <c r="R162" s="21">
        <v>0</v>
      </c>
    </row>
    <row r="163" ht="16.5" spans="1:18">
      <c r="A163" s="18">
        <v>808</v>
      </c>
      <c r="B163" s="18" t="s">
        <v>263</v>
      </c>
      <c r="C163" s="18">
        <v>7008.009</v>
      </c>
      <c r="D163" s="18">
        <v>8270.931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2</v>
      </c>
      <c r="M163" s="21">
        <v>0</v>
      </c>
      <c r="N163" s="21">
        <v>0</v>
      </c>
      <c r="O163" s="21">
        <v>1</v>
      </c>
      <c r="P163" s="21">
        <v>12.476</v>
      </c>
      <c r="Q163" s="21">
        <v>0</v>
      </c>
      <c r="R163" s="21">
        <v>1</v>
      </c>
    </row>
    <row r="164" ht="16.5" spans="1:18">
      <c r="A164" s="18">
        <v>811</v>
      </c>
      <c r="B164" s="18" t="s">
        <v>264</v>
      </c>
      <c r="C164" s="18">
        <v>5444.322</v>
      </c>
      <c r="D164" s="18">
        <v>6643.367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1</v>
      </c>
      <c r="L164" s="21">
        <v>2</v>
      </c>
      <c r="M164" s="21">
        <v>0</v>
      </c>
      <c r="N164" s="21">
        <v>0</v>
      </c>
      <c r="O164" s="21">
        <v>0</v>
      </c>
      <c r="P164" s="21">
        <v>4.951</v>
      </c>
      <c r="Q164" s="21">
        <v>0</v>
      </c>
      <c r="R164" s="21">
        <v>0</v>
      </c>
    </row>
    <row r="165" ht="16.5" spans="1:18">
      <c r="A165" s="18">
        <v>812</v>
      </c>
      <c r="B165" s="18" t="s">
        <v>265</v>
      </c>
      <c r="C165" s="18">
        <v>4884.945</v>
      </c>
      <c r="D165" s="18">
        <v>5691.574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2</v>
      </c>
      <c r="M165" s="21">
        <v>0</v>
      </c>
      <c r="N165" s="21">
        <v>0</v>
      </c>
      <c r="O165" s="21">
        <v>0</v>
      </c>
      <c r="P165" s="21">
        <v>30.153</v>
      </c>
      <c r="Q165" s="21">
        <v>0</v>
      </c>
      <c r="R165" s="21">
        <v>0</v>
      </c>
    </row>
    <row r="166" ht="16.5" spans="1:18">
      <c r="A166" s="18">
        <v>813</v>
      </c>
      <c r="B166" s="18" t="s">
        <v>266</v>
      </c>
      <c r="C166" s="18">
        <v>2405.47</v>
      </c>
      <c r="D166" s="18">
        <v>2918.377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0</v>
      </c>
      <c r="L166" s="21">
        <v>2</v>
      </c>
      <c r="M166" s="21">
        <v>1</v>
      </c>
      <c r="N166" s="21">
        <v>0</v>
      </c>
      <c r="O166" s="21">
        <v>0</v>
      </c>
      <c r="P166" s="21">
        <v>-7.379</v>
      </c>
      <c r="Q166" s="21">
        <v>0</v>
      </c>
      <c r="R166" s="21">
        <v>0</v>
      </c>
    </row>
    <row r="167" ht="16.5" spans="1:18">
      <c r="A167" s="18">
        <v>814</v>
      </c>
      <c r="B167" s="18" t="s">
        <v>267</v>
      </c>
      <c r="C167" s="18">
        <v>6624.502</v>
      </c>
      <c r="D167" s="18">
        <v>7740.602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1</v>
      </c>
      <c r="L167" s="21">
        <v>2</v>
      </c>
      <c r="M167" s="21">
        <v>0</v>
      </c>
      <c r="N167" s="21">
        <v>0</v>
      </c>
      <c r="O167" s="21">
        <v>1</v>
      </c>
      <c r="P167" s="21">
        <v>24.255</v>
      </c>
      <c r="Q167" s="21">
        <v>0</v>
      </c>
      <c r="R167" s="21">
        <v>1</v>
      </c>
    </row>
    <row r="168" ht="16.5" spans="1:18">
      <c r="A168" s="18">
        <v>815</v>
      </c>
      <c r="B168" s="18" t="s">
        <v>268</v>
      </c>
      <c r="C168" s="18">
        <v>18007.828</v>
      </c>
      <c r="D168" s="18">
        <v>22655.693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3</v>
      </c>
      <c r="L168" s="21">
        <v>2</v>
      </c>
      <c r="M168" s="21">
        <v>0</v>
      </c>
      <c r="N168" s="21">
        <v>0</v>
      </c>
      <c r="O168" s="21">
        <v>0</v>
      </c>
      <c r="P168" s="21">
        <v>-8.687</v>
      </c>
      <c r="Q168" s="21">
        <v>0</v>
      </c>
      <c r="R168" s="21">
        <v>0</v>
      </c>
    </row>
    <row r="169" ht="16.5" spans="1:18">
      <c r="A169" s="18">
        <v>819</v>
      </c>
      <c r="B169" s="18" t="s">
        <v>269</v>
      </c>
      <c r="C169" s="18">
        <v>4394.845</v>
      </c>
      <c r="D169" s="18">
        <v>5378.859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2</v>
      </c>
      <c r="M169" s="21">
        <v>0</v>
      </c>
      <c r="N169" s="21">
        <v>0</v>
      </c>
      <c r="O169" s="21">
        <v>0</v>
      </c>
      <c r="P169" s="21">
        <v>0.714</v>
      </c>
      <c r="Q169" s="21">
        <v>0</v>
      </c>
      <c r="R169" s="21">
        <v>0</v>
      </c>
    </row>
    <row r="170" ht="16.5" spans="1:18">
      <c r="A170" s="18">
        <v>820</v>
      </c>
      <c r="B170" s="18" t="s">
        <v>270</v>
      </c>
      <c r="C170" s="18">
        <v>4173.705</v>
      </c>
      <c r="D170" s="18">
        <v>5209.501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2</v>
      </c>
      <c r="M170" s="21">
        <v>0</v>
      </c>
      <c r="N170" s="21">
        <v>0</v>
      </c>
      <c r="O170" s="21">
        <v>0</v>
      </c>
      <c r="P170" s="21">
        <v>-7.623</v>
      </c>
      <c r="Q170" s="21">
        <v>0</v>
      </c>
      <c r="R170" s="21">
        <v>0</v>
      </c>
    </row>
    <row r="171" ht="16.5" spans="1:18">
      <c r="A171" s="18">
        <v>821</v>
      </c>
      <c r="B171" s="18" t="s">
        <v>271</v>
      </c>
      <c r="C171" s="18">
        <v>5708.037</v>
      </c>
      <c r="D171" s="18">
        <v>6271.842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0</v>
      </c>
      <c r="L171" s="21">
        <v>2</v>
      </c>
      <c r="M171" s="21">
        <v>0</v>
      </c>
      <c r="N171" s="21">
        <v>0</v>
      </c>
      <c r="O171" s="21">
        <v>0</v>
      </c>
      <c r="P171" s="21">
        <v>29.095</v>
      </c>
      <c r="Q171" s="21">
        <v>0</v>
      </c>
      <c r="R171" s="21">
        <v>0</v>
      </c>
    </row>
    <row r="172" ht="16.5" spans="1:18">
      <c r="A172" s="18">
        <v>823</v>
      </c>
      <c r="B172" s="18" t="s">
        <v>272</v>
      </c>
      <c r="C172" s="18">
        <v>5055.723</v>
      </c>
      <c r="D172" s="18">
        <v>6184.292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2</v>
      </c>
      <c r="L172" s="21">
        <v>2</v>
      </c>
      <c r="M172" s="21">
        <v>0</v>
      </c>
      <c r="N172" s="21">
        <v>0</v>
      </c>
      <c r="O172" s="21">
        <v>1</v>
      </c>
      <c r="P172" s="21">
        <v>19.828</v>
      </c>
      <c r="Q172" s="21">
        <v>0</v>
      </c>
      <c r="R172" s="21">
        <v>1</v>
      </c>
    </row>
    <row r="173" ht="16.5" spans="1:18">
      <c r="A173" s="18">
        <v>824</v>
      </c>
      <c r="B173" s="18" t="s">
        <v>273</v>
      </c>
      <c r="C173" s="18">
        <v>1875.57</v>
      </c>
      <c r="D173" s="18">
        <v>2115.064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2</v>
      </c>
      <c r="M173" s="21">
        <v>0</v>
      </c>
      <c r="N173" s="21">
        <v>0</v>
      </c>
      <c r="O173" s="21">
        <v>1</v>
      </c>
      <c r="P173" s="21">
        <v>14.35</v>
      </c>
      <c r="Q173" s="21">
        <v>0</v>
      </c>
      <c r="R173" s="21">
        <v>1</v>
      </c>
    </row>
    <row r="174" ht="16.5" spans="1:18">
      <c r="A174" s="18">
        <v>825</v>
      </c>
      <c r="B174" s="18" t="s">
        <v>274</v>
      </c>
      <c r="C174" s="18">
        <v>2826.802</v>
      </c>
      <c r="D174" s="18">
        <v>3077.882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2</v>
      </c>
      <c r="M174" s="21">
        <v>0</v>
      </c>
      <c r="N174" s="21">
        <v>0</v>
      </c>
      <c r="O174" s="21">
        <v>0</v>
      </c>
      <c r="P174" s="21">
        <v>15.493</v>
      </c>
      <c r="Q174" s="21">
        <v>0</v>
      </c>
      <c r="R174" s="21">
        <v>1</v>
      </c>
    </row>
    <row r="175" ht="16.5" spans="1:18">
      <c r="A175" s="18">
        <v>827</v>
      </c>
      <c r="B175" s="18" t="s">
        <v>275</v>
      </c>
      <c r="C175" s="18">
        <v>1251.102</v>
      </c>
      <c r="D175" s="18">
        <v>1433.848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2</v>
      </c>
      <c r="L175" s="21">
        <v>2</v>
      </c>
      <c r="M175" s="21">
        <v>0</v>
      </c>
      <c r="N175" s="21">
        <v>0</v>
      </c>
      <c r="O175" s="21">
        <v>1</v>
      </c>
      <c r="P175" s="21">
        <v>23.111</v>
      </c>
      <c r="Q175" s="21">
        <v>0</v>
      </c>
      <c r="R175" s="21">
        <v>1</v>
      </c>
    </row>
    <row r="176" ht="16.5" spans="1:18">
      <c r="A176" s="18">
        <v>828</v>
      </c>
      <c r="B176" s="18" t="s">
        <v>276</v>
      </c>
      <c r="C176" s="18">
        <v>1805.55</v>
      </c>
      <c r="D176" s="18">
        <v>2144.229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2</v>
      </c>
      <c r="M176" s="21">
        <v>0</v>
      </c>
      <c r="N176" s="21">
        <v>0</v>
      </c>
      <c r="O176" s="21">
        <v>0</v>
      </c>
      <c r="P176" s="21">
        <v>3.14</v>
      </c>
      <c r="Q176" s="21">
        <v>0</v>
      </c>
      <c r="R176" s="21">
        <v>0</v>
      </c>
    </row>
    <row r="177" ht="16.5" spans="1:18">
      <c r="A177" s="18">
        <v>832</v>
      </c>
      <c r="B177" s="18" t="s">
        <v>277</v>
      </c>
      <c r="C177" s="18">
        <v>370.01</v>
      </c>
      <c r="D177" s="18">
        <v>400.887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1</v>
      </c>
      <c r="L177" s="21">
        <v>2</v>
      </c>
      <c r="M177" s="21">
        <v>0</v>
      </c>
      <c r="N177" s="21">
        <v>0</v>
      </c>
      <c r="O177" s="21">
        <v>0</v>
      </c>
      <c r="P177" s="21">
        <v>7.286</v>
      </c>
      <c r="Q177" s="21">
        <v>0</v>
      </c>
      <c r="R177" s="21">
        <v>0</v>
      </c>
    </row>
    <row r="178" ht="16.5" spans="1:18">
      <c r="A178" s="18">
        <v>841</v>
      </c>
      <c r="B178" s="18" t="s">
        <v>278</v>
      </c>
      <c r="C178" s="18">
        <v>6504.043</v>
      </c>
      <c r="D178" s="18">
        <v>7610.51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1</v>
      </c>
      <c r="L178" s="21">
        <v>2</v>
      </c>
      <c r="M178" s="21">
        <v>0</v>
      </c>
      <c r="N178" s="21">
        <v>0</v>
      </c>
      <c r="O178" s="21">
        <v>0</v>
      </c>
      <c r="P178" s="21">
        <v>-1.729</v>
      </c>
      <c r="Q178" s="21">
        <v>0</v>
      </c>
      <c r="R178" s="21">
        <v>0</v>
      </c>
    </row>
    <row r="179" ht="16.5" spans="1:18">
      <c r="A179" s="18">
        <v>846</v>
      </c>
      <c r="B179" s="18" t="s">
        <v>279</v>
      </c>
      <c r="C179" s="18">
        <v>1076.102</v>
      </c>
      <c r="D179" s="18">
        <v>1204.384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2</v>
      </c>
      <c r="L179" s="21">
        <v>2</v>
      </c>
      <c r="M179" s="21">
        <v>0</v>
      </c>
      <c r="N179" s="21">
        <v>0</v>
      </c>
      <c r="O179" s="21">
        <v>0</v>
      </c>
      <c r="P179" s="21">
        <v>0.431</v>
      </c>
      <c r="Q179" s="21">
        <v>0</v>
      </c>
      <c r="R179" s="21">
        <v>1</v>
      </c>
    </row>
    <row r="180" ht="16.5" spans="1:18">
      <c r="A180" s="18">
        <v>847</v>
      </c>
      <c r="B180" s="18" t="s">
        <v>280</v>
      </c>
      <c r="C180" s="18">
        <v>2509.052</v>
      </c>
      <c r="D180" s="18">
        <v>2840.958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2</v>
      </c>
      <c r="M180" s="21">
        <v>0</v>
      </c>
      <c r="N180" s="21">
        <v>0</v>
      </c>
      <c r="O180" s="21">
        <v>0</v>
      </c>
      <c r="P180" s="21">
        <v>-0.151</v>
      </c>
      <c r="Q180" s="21">
        <v>0</v>
      </c>
      <c r="R180" s="21">
        <v>0</v>
      </c>
    </row>
    <row r="181" ht="16.5" spans="1:18">
      <c r="A181" s="18">
        <v>851</v>
      </c>
      <c r="B181" s="18" t="s">
        <v>281</v>
      </c>
      <c r="C181" s="18">
        <v>12097.216</v>
      </c>
      <c r="D181" s="18">
        <v>13468.815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0</v>
      </c>
      <c r="L181" s="21">
        <v>2</v>
      </c>
      <c r="M181" s="21">
        <v>0</v>
      </c>
      <c r="N181" s="21">
        <v>0</v>
      </c>
      <c r="O181" s="21">
        <v>0</v>
      </c>
      <c r="P181" s="21">
        <v>-6.079</v>
      </c>
      <c r="Q181" s="21">
        <v>0</v>
      </c>
      <c r="R181" s="21">
        <v>0</v>
      </c>
    </row>
    <row r="182" ht="16.5" spans="1:18">
      <c r="A182" s="18">
        <v>852</v>
      </c>
      <c r="B182" s="18" t="s">
        <v>282</v>
      </c>
      <c r="C182" s="18">
        <v>4544.96</v>
      </c>
      <c r="D182" s="18">
        <v>5397.632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2</v>
      </c>
      <c r="M182" s="21">
        <v>0</v>
      </c>
      <c r="N182" s="21">
        <v>0</v>
      </c>
      <c r="O182" s="21">
        <v>0</v>
      </c>
      <c r="P182" s="21">
        <v>1.326</v>
      </c>
      <c r="Q182" s="21">
        <v>0</v>
      </c>
      <c r="R182" s="21">
        <v>0</v>
      </c>
    </row>
    <row r="183" ht="16.5" spans="1:18">
      <c r="A183" s="18">
        <v>853</v>
      </c>
      <c r="B183" s="18" t="s">
        <v>283</v>
      </c>
      <c r="C183" s="18">
        <v>1212.623</v>
      </c>
      <c r="D183" s="18">
        <v>1378.199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1</v>
      </c>
      <c r="L183" s="21">
        <v>2</v>
      </c>
      <c r="M183" s="21">
        <v>0</v>
      </c>
      <c r="N183" s="21">
        <v>0</v>
      </c>
      <c r="O183" s="21">
        <v>0</v>
      </c>
      <c r="P183" s="21">
        <v>2.33</v>
      </c>
      <c r="Q183" s="21">
        <v>0</v>
      </c>
      <c r="R183" s="21">
        <v>0</v>
      </c>
    </row>
    <row r="184" ht="16.5" spans="1:18">
      <c r="A184" s="18">
        <v>854</v>
      </c>
      <c r="B184" s="18" t="s">
        <v>284</v>
      </c>
      <c r="C184" s="18">
        <v>3301.533</v>
      </c>
      <c r="D184" s="18">
        <v>4005.361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4</v>
      </c>
      <c r="L184" s="21">
        <v>2</v>
      </c>
      <c r="M184" s="21">
        <v>0</v>
      </c>
      <c r="N184" s="21">
        <v>1</v>
      </c>
      <c r="O184" s="21">
        <v>0</v>
      </c>
      <c r="P184" s="21">
        <v>8.834</v>
      </c>
      <c r="Q184" s="21">
        <v>0</v>
      </c>
      <c r="R184" s="21">
        <v>0</v>
      </c>
    </row>
    <row r="185" ht="16.5" spans="1:18">
      <c r="A185" s="18">
        <v>855</v>
      </c>
      <c r="B185" s="18" t="s">
        <v>285</v>
      </c>
      <c r="C185" s="18">
        <v>1166.274</v>
      </c>
      <c r="D185" s="18">
        <v>1290.012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1</v>
      </c>
      <c r="L185" s="21">
        <v>2</v>
      </c>
      <c r="M185" s="21">
        <v>0</v>
      </c>
      <c r="N185" s="21">
        <v>0</v>
      </c>
      <c r="O185" s="21">
        <v>0</v>
      </c>
      <c r="P185" s="21">
        <v>15.248</v>
      </c>
      <c r="Q185" s="21">
        <v>0</v>
      </c>
      <c r="R185" s="21">
        <v>0</v>
      </c>
    </row>
    <row r="186" ht="16.5" spans="1:18">
      <c r="A186" s="18">
        <v>856</v>
      </c>
      <c r="B186" s="18" t="s">
        <v>286</v>
      </c>
      <c r="C186" s="18">
        <v>4423.344</v>
      </c>
      <c r="D186" s="18">
        <v>5170.879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0</v>
      </c>
      <c r="L186" s="21">
        <v>2</v>
      </c>
      <c r="M186" s="21">
        <v>0</v>
      </c>
      <c r="N186" s="21">
        <v>0</v>
      </c>
      <c r="O186" s="21">
        <v>0</v>
      </c>
      <c r="P186" s="21">
        <v>0.591</v>
      </c>
      <c r="Q186" s="21">
        <v>0</v>
      </c>
      <c r="R186" s="21">
        <v>0</v>
      </c>
    </row>
    <row r="187" ht="16.5" spans="1:18">
      <c r="A187" s="18">
        <v>857</v>
      </c>
      <c r="B187" s="18" t="s">
        <v>287</v>
      </c>
      <c r="C187" s="18">
        <v>8644.841</v>
      </c>
      <c r="D187" s="18">
        <v>10529.02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2</v>
      </c>
      <c r="L187" s="21">
        <v>2</v>
      </c>
      <c r="M187" s="21">
        <v>0</v>
      </c>
      <c r="N187" s="21">
        <v>0</v>
      </c>
      <c r="O187" s="21">
        <v>1</v>
      </c>
      <c r="P187" s="21">
        <v>1.578</v>
      </c>
      <c r="Q187" s="21">
        <v>0</v>
      </c>
      <c r="R187" s="21">
        <v>0</v>
      </c>
    </row>
    <row r="188" ht="16.5" spans="1:18">
      <c r="A188" s="18">
        <v>858</v>
      </c>
      <c r="B188" s="18" t="s">
        <v>288</v>
      </c>
      <c r="C188" s="18">
        <v>4922.578</v>
      </c>
      <c r="D188" s="18">
        <v>5677.854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0</v>
      </c>
      <c r="L188" s="21">
        <v>2</v>
      </c>
      <c r="M188" s="21">
        <v>0</v>
      </c>
      <c r="N188" s="21">
        <v>0</v>
      </c>
      <c r="O188" s="21">
        <v>0</v>
      </c>
      <c r="P188" s="21">
        <v>5.703</v>
      </c>
      <c r="Q188" s="21">
        <v>0</v>
      </c>
      <c r="R188" s="21">
        <v>0</v>
      </c>
    </row>
    <row r="189" ht="16.5" spans="1:18">
      <c r="A189" s="18">
        <v>859</v>
      </c>
      <c r="B189" s="18" t="s">
        <v>289</v>
      </c>
      <c r="C189" s="18">
        <v>1451.476</v>
      </c>
      <c r="D189" s="18">
        <v>1605.876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1</v>
      </c>
      <c r="L189" s="21">
        <v>2</v>
      </c>
      <c r="M189" s="21">
        <v>0</v>
      </c>
      <c r="N189" s="21">
        <v>0</v>
      </c>
      <c r="O189" s="21">
        <v>0</v>
      </c>
      <c r="P189" s="21">
        <v>1.319</v>
      </c>
      <c r="Q189" s="21">
        <v>0</v>
      </c>
      <c r="R189" s="21">
        <v>0</v>
      </c>
    </row>
    <row r="190" ht="16.5" spans="1:18">
      <c r="A190" s="18">
        <v>860</v>
      </c>
      <c r="B190" s="18" t="s">
        <v>290</v>
      </c>
      <c r="C190" s="18">
        <v>1049.266</v>
      </c>
      <c r="D190" s="18">
        <v>1135.327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2</v>
      </c>
      <c r="L190" s="21">
        <v>2</v>
      </c>
      <c r="M190" s="21">
        <v>0</v>
      </c>
      <c r="N190" s="21">
        <v>0</v>
      </c>
      <c r="O190" s="21">
        <v>0</v>
      </c>
      <c r="P190" s="21">
        <v>-6.068</v>
      </c>
      <c r="Q190" s="21">
        <v>0</v>
      </c>
      <c r="R190" s="21">
        <v>0</v>
      </c>
    </row>
    <row r="191" ht="16.5" spans="1:18">
      <c r="A191" s="18">
        <v>861</v>
      </c>
      <c r="B191" s="18" t="s">
        <v>291</v>
      </c>
      <c r="C191" s="18">
        <v>2190.886</v>
      </c>
      <c r="D191" s="18">
        <v>2377.918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2</v>
      </c>
      <c r="M191" s="21">
        <v>0</v>
      </c>
      <c r="N191" s="21">
        <v>0</v>
      </c>
      <c r="O191" s="21">
        <v>0</v>
      </c>
      <c r="P191" s="21">
        <v>-2.529</v>
      </c>
      <c r="Q191" s="21">
        <v>0</v>
      </c>
      <c r="R191" s="21">
        <v>0</v>
      </c>
    </row>
    <row r="192" ht="16.5" spans="1:18">
      <c r="A192" s="18">
        <v>891</v>
      </c>
      <c r="B192" s="18" t="s">
        <v>292</v>
      </c>
      <c r="C192" s="18">
        <v>1055.527</v>
      </c>
      <c r="D192" s="18">
        <v>1203.272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0</v>
      </c>
      <c r="L192" s="21">
        <v>2</v>
      </c>
      <c r="M192" s="21">
        <v>0</v>
      </c>
      <c r="N192" s="21">
        <v>0</v>
      </c>
      <c r="O192" s="21">
        <v>0</v>
      </c>
      <c r="P192" s="21">
        <v>-1.619</v>
      </c>
      <c r="Q192" s="21">
        <v>0</v>
      </c>
      <c r="R192" s="21">
        <v>0</v>
      </c>
    </row>
    <row r="193" ht="16.5" spans="1:18">
      <c r="A193" s="18">
        <v>901</v>
      </c>
      <c r="B193" s="18" t="s">
        <v>293</v>
      </c>
      <c r="C193" s="18">
        <v>5178.295</v>
      </c>
      <c r="D193" s="18">
        <v>5616.917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2</v>
      </c>
      <c r="M193" s="21">
        <v>0</v>
      </c>
      <c r="N193" s="21">
        <v>0</v>
      </c>
      <c r="O193" s="21">
        <v>0</v>
      </c>
      <c r="P193" s="21">
        <v>2.737</v>
      </c>
      <c r="Q193" s="21">
        <v>0</v>
      </c>
      <c r="R193" s="21">
        <v>0</v>
      </c>
    </row>
    <row r="194" ht="16.5" spans="1:18">
      <c r="A194" s="18">
        <v>902</v>
      </c>
      <c r="B194" s="18" t="s">
        <v>294</v>
      </c>
      <c r="C194" s="18">
        <v>4049.529</v>
      </c>
      <c r="D194" s="18">
        <v>4572.931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2</v>
      </c>
      <c r="M194" s="21">
        <v>0</v>
      </c>
      <c r="N194" s="21">
        <v>0</v>
      </c>
      <c r="O194" s="21">
        <v>0</v>
      </c>
      <c r="P194" s="21">
        <v>1.725</v>
      </c>
      <c r="Q194" s="21">
        <v>0</v>
      </c>
      <c r="R194" s="21">
        <v>0</v>
      </c>
    </row>
    <row r="195" ht="16.5" spans="1:18">
      <c r="A195" s="18">
        <v>903</v>
      </c>
      <c r="B195" s="18" t="s">
        <v>295</v>
      </c>
      <c r="C195" s="18">
        <v>3166.141</v>
      </c>
      <c r="D195" s="18">
        <v>3472.54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1</v>
      </c>
      <c r="L195" s="21">
        <v>2</v>
      </c>
      <c r="M195" s="21">
        <v>0</v>
      </c>
      <c r="N195" s="21">
        <v>0</v>
      </c>
      <c r="O195" s="21">
        <v>0</v>
      </c>
      <c r="P195" s="21">
        <v>3.013</v>
      </c>
      <c r="Q195" s="21">
        <v>0</v>
      </c>
      <c r="R195" s="21">
        <v>0</v>
      </c>
    </row>
    <row r="196" ht="16.5" spans="1:18">
      <c r="A196" s="18">
        <v>904</v>
      </c>
      <c r="B196" s="18" t="s">
        <v>296</v>
      </c>
      <c r="C196" s="18">
        <v>3775.798</v>
      </c>
      <c r="D196" s="18">
        <v>4197.485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2</v>
      </c>
      <c r="M196" s="21">
        <v>0</v>
      </c>
      <c r="N196" s="21">
        <v>0</v>
      </c>
      <c r="O196" s="21">
        <v>0</v>
      </c>
      <c r="P196" s="21">
        <v>-4.789</v>
      </c>
      <c r="Q196" s="21">
        <v>0</v>
      </c>
      <c r="R196" s="21">
        <v>0</v>
      </c>
    </row>
    <row r="197" ht="16.5" spans="1:18">
      <c r="A197" s="18">
        <v>905</v>
      </c>
      <c r="B197" s="18" t="s">
        <v>297</v>
      </c>
      <c r="C197" s="18">
        <v>4601.483</v>
      </c>
      <c r="D197" s="18">
        <v>5369.008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2</v>
      </c>
      <c r="L197" s="21">
        <v>2</v>
      </c>
      <c r="M197" s="21">
        <v>0</v>
      </c>
      <c r="N197" s="21">
        <v>0</v>
      </c>
      <c r="O197" s="21">
        <v>0</v>
      </c>
      <c r="P197" s="21">
        <v>1.933</v>
      </c>
      <c r="Q197" s="21">
        <v>0</v>
      </c>
      <c r="R197" s="21">
        <v>1</v>
      </c>
    </row>
    <row r="198" ht="16.5" spans="1:18">
      <c r="A198" s="18">
        <v>906</v>
      </c>
      <c r="B198" s="18" t="s">
        <v>298</v>
      </c>
      <c r="C198" s="18">
        <v>3519.722</v>
      </c>
      <c r="D198" s="18">
        <v>3911.641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0</v>
      </c>
      <c r="L198" s="21">
        <v>2</v>
      </c>
      <c r="M198" s="21">
        <v>0</v>
      </c>
      <c r="N198" s="21">
        <v>0</v>
      </c>
      <c r="O198" s="21">
        <v>0</v>
      </c>
      <c r="P198" s="21">
        <v>6.213</v>
      </c>
      <c r="Q198" s="21">
        <v>0</v>
      </c>
      <c r="R198" s="21">
        <v>0</v>
      </c>
    </row>
    <row r="199" ht="16.5" spans="1:18">
      <c r="A199" s="18">
        <v>907</v>
      </c>
      <c r="B199" s="18" t="s">
        <v>299</v>
      </c>
      <c r="C199" s="18">
        <v>4160.239</v>
      </c>
      <c r="D199" s="18">
        <v>4722.084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2</v>
      </c>
      <c r="L199" s="21">
        <v>2</v>
      </c>
      <c r="M199" s="21">
        <v>0</v>
      </c>
      <c r="N199" s="21">
        <v>0</v>
      </c>
      <c r="O199" s="21">
        <v>0</v>
      </c>
      <c r="P199" s="21">
        <v>8.692</v>
      </c>
      <c r="Q199" s="21">
        <v>0</v>
      </c>
      <c r="R199" s="21">
        <v>1</v>
      </c>
    </row>
    <row r="200" ht="16.5" spans="1:18">
      <c r="A200" s="18">
        <v>908</v>
      </c>
      <c r="B200" s="18" t="s">
        <v>300</v>
      </c>
      <c r="C200" s="18">
        <v>2314.252</v>
      </c>
      <c r="D200" s="18">
        <v>2728.718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3.787</v>
      </c>
      <c r="Q200" s="21">
        <v>0</v>
      </c>
      <c r="R200" s="21">
        <v>0</v>
      </c>
    </row>
    <row r="201" ht="16.5" spans="1:18">
      <c r="A201" s="18">
        <v>909</v>
      </c>
      <c r="B201" s="18" t="s">
        <v>301</v>
      </c>
      <c r="C201" s="18">
        <v>2274.444</v>
      </c>
      <c r="D201" s="18">
        <v>2697.152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0</v>
      </c>
      <c r="L201" s="21">
        <v>2</v>
      </c>
      <c r="M201" s="21">
        <v>0</v>
      </c>
      <c r="N201" s="21">
        <v>0</v>
      </c>
      <c r="O201" s="21">
        <v>0</v>
      </c>
      <c r="P201" s="21">
        <v>-0.43</v>
      </c>
      <c r="Q201" s="21">
        <v>0</v>
      </c>
      <c r="R201" s="21">
        <v>0</v>
      </c>
    </row>
    <row r="202" ht="16.5" spans="1:18">
      <c r="A202" s="18">
        <v>910</v>
      </c>
      <c r="B202" s="18" t="s">
        <v>302</v>
      </c>
      <c r="C202" s="18">
        <v>1821.456</v>
      </c>
      <c r="D202" s="18">
        <v>2053.757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2</v>
      </c>
      <c r="M202" s="21">
        <v>0</v>
      </c>
      <c r="N202" s="21">
        <v>0</v>
      </c>
      <c r="O202" s="21">
        <v>0</v>
      </c>
      <c r="P202" s="21">
        <v>14.255</v>
      </c>
      <c r="Q202" s="21">
        <v>0</v>
      </c>
      <c r="R202" s="21">
        <v>0</v>
      </c>
    </row>
    <row r="203" ht="16.5" spans="1:18">
      <c r="A203" s="18">
        <v>912</v>
      </c>
      <c r="B203" s="18" t="s">
        <v>303</v>
      </c>
      <c r="C203" s="18">
        <v>20349.656</v>
      </c>
      <c r="D203" s="18">
        <v>24932.016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1</v>
      </c>
      <c r="L203" s="21">
        <v>2</v>
      </c>
      <c r="M203" s="21">
        <v>0</v>
      </c>
      <c r="N203" s="21">
        <v>0</v>
      </c>
      <c r="O203" s="21">
        <v>0</v>
      </c>
      <c r="P203" s="21">
        <v>3.128</v>
      </c>
      <c r="Q203" s="21">
        <v>0</v>
      </c>
      <c r="R203" s="21">
        <v>0</v>
      </c>
    </row>
    <row r="204" ht="16.5" spans="1:18">
      <c r="A204" s="18">
        <v>913</v>
      </c>
      <c r="B204" s="18" t="s">
        <v>304</v>
      </c>
      <c r="C204" s="18">
        <v>6868.437</v>
      </c>
      <c r="D204" s="18">
        <v>8025.085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2</v>
      </c>
      <c r="L204" s="21">
        <v>2</v>
      </c>
      <c r="M204" s="21">
        <v>0</v>
      </c>
      <c r="N204" s="21">
        <v>0</v>
      </c>
      <c r="O204" s="21">
        <v>0</v>
      </c>
      <c r="P204" s="21">
        <v>3.539</v>
      </c>
      <c r="Q204" s="21">
        <v>0</v>
      </c>
      <c r="R204" s="21">
        <v>0</v>
      </c>
    </row>
    <row r="205" ht="16.5" spans="1:18">
      <c r="A205" s="18">
        <v>915</v>
      </c>
      <c r="B205" s="18" t="s">
        <v>305</v>
      </c>
      <c r="C205" s="18">
        <v>1720.576</v>
      </c>
      <c r="D205" s="18">
        <v>1956.324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2</v>
      </c>
      <c r="M205" s="21">
        <v>0</v>
      </c>
      <c r="N205" s="21">
        <v>0</v>
      </c>
      <c r="O205" s="21">
        <v>0</v>
      </c>
      <c r="P205" s="21">
        <v>4.078</v>
      </c>
      <c r="Q205" s="21">
        <v>0</v>
      </c>
      <c r="R205" s="21">
        <v>0</v>
      </c>
    </row>
    <row r="206" ht="16.5" spans="1:18">
      <c r="A206" s="18">
        <v>916</v>
      </c>
      <c r="B206" s="18" t="s">
        <v>306</v>
      </c>
      <c r="C206" s="18">
        <v>2469.274</v>
      </c>
      <c r="D206" s="18">
        <v>2762.501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1</v>
      </c>
      <c r="L206" s="21">
        <v>2</v>
      </c>
      <c r="M206" s="21">
        <v>0</v>
      </c>
      <c r="N206" s="21">
        <v>0</v>
      </c>
      <c r="O206" s="21">
        <v>0</v>
      </c>
      <c r="P206" s="21">
        <v>0.331</v>
      </c>
      <c r="Q206" s="21">
        <v>0</v>
      </c>
      <c r="R206" s="21">
        <v>0</v>
      </c>
    </row>
    <row r="207" ht="16.5" spans="1:18">
      <c r="A207" s="18">
        <v>917</v>
      </c>
      <c r="B207" s="18" t="s">
        <v>307</v>
      </c>
      <c r="C207" s="18">
        <v>2590.659</v>
      </c>
      <c r="D207" s="18">
        <v>2994.039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2</v>
      </c>
      <c r="M207" s="21">
        <v>0</v>
      </c>
      <c r="N207" s="21">
        <v>0</v>
      </c>
      <c r="O207" s="21">
        <v>0</v>
      </c>
      <c r="P207" s="21">
        <v>3.433</v>
      </c>
      <c r="Q207" s="21">
        <v>0</v>
      </c>
      <c r="R207" s="21">
        <v>0</v>
      </c>
    </row>
    <row r="208" ht="16.5" spans="1:18">
      <c r="A208" s="18">
        <v>918</v>
      </c>
      <c r="B208" s="18" t="s">
        <v>308</v>
      </c>
      <c r="C208" s="18">
        <v>3300.03</v>
      </c>
      <c r="D208" s="18">
        <v>3762.774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1</v>
      </c>
      <c r="L208" s="21">
        <v>2</v>
      </c>
      <c r="M208" s="21">
        <v>0</v>
      </c>
      <c r="N208" s="21">
        <v>0</v>
      </c>
      <c r="O208" s="21">
        <v>0</v>
      </c>
      <c r="P208" s="21">
        <v>2.452</v>
      </c>
      <c r="Q208" s="21">
        <v>0</v>
      </c>
      <c r="R208" s="21">
        <v>0</v>
      </c>
    </row>
    <row r="209" ht="16.5" spans="1:18">
      <c r="A209" s="18">
        <v>919</v>
      </c>
      <c r="B209" s="18" t="s">
        <v>309</v>
      </c>
      <c r="C209" s="18">
        <v>4292.338</v>
      </c>
      <c r="D209" s="18">
        <v>4644.875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2</v>
      </c>
      <c r="L209" s="21">
        <v>1</v>
      </c>
      <c r="M209" s="21">
        <v>0</v>
      </c>
      <c r="N209" s="21">
        <v>0</v>
      </c>
      <c r="O209" s="21">
        <v>0</v>
      </c>
      <c r="P209" s="21">
        <v>7.201</v>
      </c>
      <c r="Q209" s="21">
        <v>0</v>
      </c>
      <c r="R209" s="21">
        <v>1</v>
      </c>
    </row>
    <row r="210" ht="16.5" spans="1:18">
      <c r="A210" s="18">
        <v>922</v>
      </c>
      <c r="B210" s="18" t="s">
        <v>310</v>
      </c>
      <c r="C210" s="18">
        <v>5000.505</v>
      </c>
      <c r="D210" s="18">
        <v>5687.958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2</v>
      </c>
      <c r="M210" s="21">
        <v>0</v>
      </c>
      <c r="N210" s="21">
        <v>0</v>
      </c>
      <c r="O210" s="21">
        <v>0</v>
      </c>
      <c r="P210" s="21">
        <v>7.577</v>
      </c>
      <c r="Q210" s="21">
        <v>0</v>
      </c>
      <c r="R210" s="21">
        <v>1</v>
      </c>
    </row>
    <row r="211" ht="16.5" spans="1:18">
      <c r="A211" s="18">
        <v>925</v>
      </c>
      <c r="B211" s="18" t="s">
        <v>311</v>
      </c>
      <c r="C211" s="18">
        <v>3858.677</v>
      </c>
      <c r="D211" s="18">
        <v>4182.664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1</v>
      </c>
      <c r="L211" s="21">
        <v>2</v>
      </c>
      <c r="M211" s="21">
        <v>0</v>
      </c>
      <c r="N211" s="21">
        <v>0</v>
      </c>
      <c r="O211" s="21">
        <v>0</v>
      </c>
      <c r="P211" s="21">
        <v>0.085</v>
      </c>
      <c r="Q211" s="21">
        <v>0</v>
      </c>
      <c r="R211" s="21">
        <v>0</v>
      </c>
    </row>
    <row r="212" ht="16.5" spans="1:18">
      <c r="A212" s="18">
        <v>926</v>
      </c>
      <c r="B212" s="18" t="s">
        <v>312</v>
      </c>
      <c r="C212" s="18">
        <v>1868.049</v>
      </c>
      <c r="D212" s="18">
        <v>1995.823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11.926</v>
      </c>
      <c r="Q212" s="21">
        <v>0</v>
      </c>
      <c r="R212" s="21">
        <v>0</v>
      </c>
    </row>
    <row r="213" ht="16.5" spans="1:18">
      <c r="A213" s="18">
        <v>927</v>
      </c>
      <c r="B213" s="18" t="s">
        <v>313</v>
      </c>
      <c r="C213" s="18">
        <v>1688.611</v>
      </c>
      <c r="D213" s="18">
        <v>1800.664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2</v>
      </c>
      <c r="M213" s="21">
        <v>0</v>
      </c>
      <c r="N213" s="21">
        <v>0</v>
      </c>
      <c r="O213" s="21">
        <v>0</v>
      </c>
      <c r="P213" s="21">
        <v>7.711</v>
      </c>
      <c r="Q213" s="21">
        <v>0</v>
      </c>
      <c r="R213" s="21">
        <v>0</v>
      </c>
    </row>
    <row r="214" ht="16.5" spans="1:18">
      <c r="A214" s="18">
        <v>928</v>
      </c>
      <c r="B214" s="18" t="s">
        <v>314</v>
      </c>
      <c r="C214" s="18">
        <v>2807.735</v>
      </c>
      <c r="D214" s="18">
        <v>3309.662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0</v>
      </c>
      <c r="L214" s="21">
        <v>2</v>
      </c>
      <c r="M214" s="21">
        <v>0</v>
      </c>
      <c r="N214" s="21">
        <v>0</v>
      </c>
      <c r="O214" s="21">
        <v>0</v>
      </c>
      <c r="P214" s="21">
        <v>-6.508</v>
      </c>
      <c r="Q214" s="21">
        <v>0</v>
      </c>
      <c r="R214" s="21">
        <v>0</v>
      </c>
    </row>
    <row r="215" ht="16.5" spans="1:18">
      <c r="A215" s="18">
        <v>929</v>
      </c>
      <c r="B215" s="18" t="s">
        <v>315</v>
      </c>
      <c r="C215" s="18">
        <v>2489.506</v>
      </c>
      <c r="D215" s="18">
        <v>2961.531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2</v>
      </c>
      <c r="L215" s="21">
        <v>2</v>
      </c>
      <c r="M215" s="21">
        <v>0</v>
      </c>
      <c r="N215" s="21">
        <v>0</v>
      </c>
      <c r="O215" s="21">
        <v>0</v>
      </c>
      <c r="P215" s="21">
        <v>11.846</v>
      </c>
      <c r="Q215" s="21">
        <v>0</v>
      </c>
      <c r="R215" s="21">
        <v>1</v>
      </c>
    </row>
    <row r="216" ht="16.5" spans="1:18">
      <c r="A216" s="18">
        <v>930</v>
      </c>
      <c r="B216" s="18" t="s">
        <v>316</v>
      </c>
      <c r="C216" s="18">
        <v>2367.487</v>
      </c>
      <c r="D216" s="18">
        <v>2691.275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1</v>
      </c>
      <c r="L216" s="21">
        <v>2</v>
      </c>
      <c r="M216" s="21">
        <v>0</v>
      </c>
      <c r="N216" s="21">
        <v>0</v>
      </c>
      <c r="O216" s="21">
        <v>0</v>
      </c>
      <c r="P216" s="21">
        <v>0.974</v>
      </c>
      <c r="Q216" s="21">
        <v>0</v>
      </c>
      <c r="R216" s="21">
        <v>0</v>
      </c>
    </row>
    <row r="217" ht="16.5" spans="1:18">
      <c r="A217" s="18">
        <v>932</v>
      </c>
      <c r="B217" s="18" t="s">
        <v>317</v>
      </c>
      <c r="C217" s="18">
        <v>14434.481</v>
      </c>
      <c r="D217" s="18">
        <v>17834.348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2</v>
      </c>
      <c r="M217" s="21">
        <v>0</v>
      </c>
      <c r="N217" s="21">
        <v>0</v>
      </c>
      <c r="O217" s="21">
        <v>0</v>
      </c>
      <c r="P217" s="21">
        <v>1.274</v>
      </c>
      <c r="Q217" s="21">
        <v>0</v>
      </c>
      <c r="R217" s="21">
        <v>0</v>
      </c>
    </row>
    <row r="218" ht="16.5" spans="1:18">
      <c r="A218" s="18">
        <v>933</v>
      </c>
      <c r="B218" s="18" t="s">
        <v>318</v>
      </c>
      <c r="C218" s="18">
        <v>6830.932</v>
      </c>
      <c r="D218" s="18">
        <v>8040.799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2</v>
      </c>
      <c r="L218" s="21">
        <v>2</v>
      </c>
      <c r="M218" s="21">
        <v>0</v>
      </c>
      <c r="N218" s="21">
        <v>0</v>
      </c>
      <c r="O218" s="21">
        <v>0</v>
      </c>
      <c r="P218" s="21">
        <v>5.536</v>
      </c>
      <c r="Q218" s="21">
        <v>0</v>
      </c>
      <c r="R218" s="21">
        <v>0</v>
      </c>
    </row>
    <row r="219" ht="16.5" spans="1:18">
      <c r="A219" s="18">
        <v>935</v>
      </c>
      <c r="B219" s="18" t="s">
        <v>319</v>
      </c>
      <c r="C219" s="18">
        <v>3279.979</v>
      </c>
      <c r="D219" s="18">
        <v>3735.639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1</v>
      </c>
      <c r="L219" s="21">
        <v>2</v>
      </c>
      <c r="M219" s="21">
        <v>0</v>
      </c>
      <c r="N219" s="21">
        <v>0</v>
      </c>
      <c r="O219" s="21">
        <v>0</v>
      </c>
      <c r="P219" s="21">
        <v>0.872</v>
      </c>
      <c r="Q219" s="21">
        <v>0</v>
      </c>
      <c r="R219" s="21">
        <v>0</v>
      </c>
    </row>
    <row r="220" ht="16.5" spans="1:18">
      <c r="A220" s="18">
        <v>936</v>
      </c>
      <c r="B220" s="18" t="s">
        <v>320</v>
      </c>
      <c r="C220" s="18">
        <v>4499.88</v>
      </c>
      <c r="D220" s="18">
        <v>5065.959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2</v>
      </c>
      <c r="L220" s="21">
        <v>2</v>
      </c>
      <c r="M220" s="21">
        <v>0</v>
      </c>
      <c r="N220" s="21">
        <v>0</v>
      </c>
      <c r="O220" s="21">
        <v>0</v>
      </c>
      <c r="P220" s="21">
        <v>12.222</v>
      </c>
      <c r="Q220" s="21">
        <v>0</v>
      </c>
      <c r="R220" s="21">
        <v>1</v>
      </c>
    </row>
    <row r="221" ht="16.5" spans="1:18">
      <c r="A221" s="18">
        <v>937</v>
      </c>
      <c r="B221" s="18" t="s">
        <v>321</v>
      </c>
      <c r="C221" s="18">
        <v>2525.082</v>
      </c>
      <c r="D221" s="18">
        <v>2855.935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1</v>
      </c>
      <c r="L221" s="21">
        <v>2</v>
      </c>
      <c r="M221" s="21">
        <v>0</v>
      </c>
      <c r="N221" s="21">
        <v>0</v>
      </c>
      <c r="O221" s="21">
        <v>0</v>
      </c>
      <c r="P221" s="21">
        <v>7.494</v>
      </c>
      <c r="Q221" s="21">
        <v>0</v>
      </c>
      <c r="R221" s="21">
        <v>0</v>
      </c>
    </row>
    <row r="222" ht="16.5" spans="1:18">
      <c r="A222" s="18">
        <v>941</v>
      </c>
      <c r="B222" s="18" t="s">
        <v>322</v>
      </c>
      <c r="C222" s="18">
        <v>1481.823</v>
      </c>
      <c r="D222" s="18">
        <v>1800.26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4</v>
      </c>
      <c r="L222" s="21">
        <v>1</v>
      </c>
      <c r="M222" s="21">
        <v>-1</v>
      </c>
      <c r="N222" s="21">
        <v>1</v>
      </c>
      <c r="O222" s="21">
        <v>0</v>
      </c>
      <c r="P222" s="21">
        <v>0.002</v>
      </c>
      <c r="Q222" s="21">
        <v>0</v>
      </c>
      <c r="R222" s="21">
        <v>0</v>
      </c>
    </row>
    <row r="223" ht="16.5" spans="1:18">
      <c r="A223" s="18">
        <v>942</v>
      </c>
      <c r="B223" s="18" t="s">
        <v>323</v>
      </c>
      <c r="C223" s="18">
        <v>9092.404</v>
      </c>
      <c r="D223" s="18">
        <v>10619.782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2</v>
      </c>
      <c r="M223" s="21">
        <v>0</v>
      </c>
      <c r="N223" s="21">
        <v>0</v>
      </c>
      <c r="O223" s="21">
        <v>0</v>
      </c>
      <c r="P223" s="21">
        <v>11.43</v>
      </c>
      <c r="Q223" s="21">
        <v>0</v>
      </c>
      <c r="R223" s="21">
        <v>0</v>
      </c>
    </row>
    <row r="224" ht="16.5" spans="1:18">
      <c r="A224" s="18">
        <v>944</v>
      </c>
      <c r="B224" s="18" t="s">
        <v>324</v>
      </c>
      <c r="C224" s="18">
        <v>3167.099</v>
      </c>
      <c r="D224" s="18">
        <v>3747.868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1</v>
      </c>
      <c r="L224" s="21">
        <v>2</v>
      </c>
      <c r="M224" s="21">
        <v>0</v>
      </c>
      <c r="N224" s="21">
        <v>0</v>
      </c>
      <c r="O224" s="21">
        <v>0</v>
      </c>
      <c r="P224" s="21">
        <v>3.584</v>
      </c>
      <c r="Q224" s="21">
        <v>0</v>
      </c>
      <c r="R224" s="21">
        <v>0</v>
      </c>
    </row>
    <row r="225" ht="16.5" spans="1:18">
      <c r="A225" s="18">
        <v>945</v>
      </c>
      <c r="B225" s="18" t="s">
        <v>325</v>
      </c>
      <c r="C225" s="18">
        <v>1372.274</v>
      </c>
      <c r="D225" s="18">
        <v>1492.235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2</v>
      </c>
      <c r="L225" s="21">
        <v>2</v>
      </c>
      <c r="M225" s="21">
        <v>0</v>
      </c>
      <c r="N225" s="21">
        <v>0</v>
      </c>
      <c r="O225" s="21">
        <v>0</v>
      </c>
      <c r="P225" s="21">
        <v>3.556</v>
      </c>
      <c r="Q225" s="21">
        <v>0</v>
      </c>
      <c r="R225" s="21">
        <v>0</v>
      </c>
    </row>
    <row r="226" ht="16.5" spans="1:18">
      <c r="A226" s="18">
        <v>949</v>
      </c>
      <c r="B226" s="18" t="s">
        <v>326</v>
      </c>
      <c r="C226" s="18">
        <v>4338.441</v>
      </c>
      <c r="D226" s="18">
        <v>5269.319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2</v>
      </c>
      <c r="M226" s="21">
        <v>0</v>
      </c>
      <c r="N226" s="21">
        <v>0</v>
      </c>
      <c r="O226" s="21">
        <v>0</v>
      </c>
      <c r="P226" s="21">
        <v>8.193</v>
      </c>
      <c r="Q226" s="21">
        <v>0</v>
      </c>
      <c r="R226" s="21">
        <v>1</v>
      </c>
    </row>
    <row r="227" ht="16.5" spans="1:18">
      <c r="A227" s="18">
        <v>959</v>
      </c>
      <c r="B227" s="18" t="s">
        <v>327</v>
      </c>
      <c r="C227" s="18">
        <v>5968.191</v>
      </c>
      <c r="D227" s="18">
        <v>6486.189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0</v>
      </c>
      <c r="L227" s="21">
        <v>2</v>
      </c>
      <c r="M227" s="21">
        <v>0</v>
      </c>
      <c r="N227" s="21">
        <v>0</v>
      </c>
      <c r="O227" s="21">
        <v>1</v>
      </c>
      <c r="P227" s="21">
        <v>6.632</v>
      </c>
      <c r="Q227" s="21">
        <v>0</v>
      </c>
      <c r="R227" s="21">
        <v>1</v>
      </c>
    </row>
    <row r="228" ht="16.5" spans="1:18">
      <c r="A228" s="18">
        <v>961</v>
      </c>
      <c r="B228" s="18" t="s">
        <v>328</v>
      </c>
      <c r="C228" s="18">
        <v>3026.622</v>
      </c>
      <c r="D228" s="18">
        <v>3578.976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1</v>
      </c>
      <c r="L228" s="21">
        <v>2</v>
      </c>
      <c r="M228" s="21">
        <v>0</v>
      </c>
      <c r="N228" s="21">
        <v>0</v>
      </c>
      <c r="O228" s="21">
        <v>0</v>
      </c>
      <c r="P228" s="21">
        <v>-0.899</v>
      </c>
      <c r="Q228" s="21">
        <v>0</v>
      </c>
      <c r="R228" s="21">
        <v>0</v>
      </c>
    </row>
    <row r="229" ht="16.5" spans="1:18">
      <c r="A229" s="18">
        <v>963</v>
      </c>
      <c r="B229" s="18" t="s">
        <v>329</v>
      </c>
      <c r="C229" s="18">
        <v>5968.856</v>
      </c>
      <c r="D229" s="18">
        <v>6657.234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5.881</v>
      </c>
      <c r="Q229" s="21">
        <v>0</v>
      </c>
      <c r="R229" s="21">
        <v>0</v>
      </c>
    </row>
    <row r="230" ht="16.5" spans="1:18">
      <c r="A230" s="18">
        <v>964</v>
      </c>
      <c r="B230" s="18" t="s">
        <v>330</v>
      </c>
      <c r="C230" s="18">
        <v>6438.669</v>
      </c>
      <c r="D230" s="18">
        <v>7161.556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14.04</v>
      </c>
      <c r="Q230" s="21">
        <v>0</v>
      </c>
      <c r="R230" s="21">
        <v>0</v>
      </c>
    </row>
    <row r="231" ht="16.5" spans="1:18">
      <c r="A231" s="18">
        <v>965</v>
      </c>
      <c r="B231" s="18" t="s">
        <v>331</v>
      </c>
      <c r="C231" s="18">
        <v>4473.104</v>
      </c>
      <c r="D231" s="18">
        <v>4900.29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0</v>
      </c>
      <c r="L231" s="21">
        <v>2</v>
      </c>
      <c r="M231" s="21">
        <v>1</v>
      </c>
      <c r="N231" s="21">
        <v>0</v>
      </c>
      <c r="O231" s="21">
        <v>0</v>
      </c>
      <c r="P231" s="21">
        <v>-4.9</v>
      </c>
      <c r="Q231" s="21">
        <v>0</v>
      </c>
      <c r="R231" s="21">
        <v>0</v>
      </c>
    </row>
    <row r="232" ht="16.5" spans="1:18">
      <c r="A232" s="18">
        <v>966</v>
      </c>
      <c r="B232" s="18" t="s">
        <v>332</v>
      </c>
      <c r="C232" s="18">
        <v>5940.78</v>
      </c>
      <c r="D232" s="18">
        <v>6840.021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2</v>
      </c>
      <c r="L232" s="21">
        <v>2</v>
      </c>
      <c r="M232" s="21">
        <v>0</v>
      </c>
      <c r="N232" s="21">
        <v>0</v>
      </c>
      <c r="O232" s="21">
        <v>0</v>
      </c>
      <c r="P232" s="21">
        <v>10.782</v>
      </c>
      <c r="Q232" s="21">
        <v>0</v>
      </c>
      <c r="R232" s="21">
        <v>1</v>
      </c>
    </row>
    <row r="233" ht="16.5" spans="1:18">
      <c r="A233" s="18">
        <v>967</v>
      </c>
      <c r="B233" s="18" t="s">
        <v>333</v>
      </c>
      <c r="C233" s="18">
        <v>4989.746</v>
      </c>
      <c r="D233" s="18">
        <v>5510.092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1</v>
      </c>
      <c r="L233" s="21">
        <v>2</v>
      </c>
      <c r="M233" s="21">
        <v>0</v>
      </c>
      <c r="N233" s="21">
        <v>0</v>
      </c>
      <c r="O233" s="21">
        <v>0</v>
      </c>
      <c r="P233" s="21">
        <v>1.07</v>
      </c>
      <c r="Q233" s="21">
        <v>0</v>
      </c>
      <c r="R233" s="21">
        <v>0</v>
      </c>
    </row>
    <row r="234" ht="16.5" spans="1:18">
      <c r="A234" s="18">
        <v>969</v>
      </c>
      <c r="B234" s="18" t="s">
        <v>334</v>
      </c>
      <c r="C234" s="18">
        <v>3776.929</v>
      </c>
      <c r="D234" s="18">
        <v>4220.1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2</v>
      </c>
      <c r="L234" s="21">
        <v>2</v>
      </c>
      <c r="M234" s="21">
        <v>0</v>
      </c>
      <c r="N234" s="21">
        <v>0</v>
      </c>
      <c r="O234" s="21">
        <v>0</v>
      </c>
      <c r="P234" s="21">
        <v>-1.789</v>
      </c>
      <c r="Q234" s="21">
        <v>0</v>
      </c>
      <c r="R234" s="21">
        <v>-1</v>
      </c>
    </row>
    <row r="235" ht="16.5" spans="1:18">
      <c r="A235" s="18">
        <v>970</v>
      </c>
      <c r="B235" s="18" t="s">
        <v>335</v>
      </c>
      <c r="C235" s="18">
        <v>1483.741</v>
      </c>
      <c r="D235" s="18">
        <v>1620.168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1</v>
      </c>
      <c r="L235" s="21">
        <v>2</v>
      </c>
      <c r="M235" s="21">
        <v>0</v>
      </c>
      <c r="N235" s="21">
        <v>0</v>
      </c>
      <c r="O235" s="21">
        <v>0</v>
      </c>
      <c r="P235" s="21">
        <v>5.317</v>
      </c>
      <c r="Q235" s="21">
        <v>0</v>
      </c>
      <c r="R235" s="21">
        <v>0</v>
      </c>
    </row>
    <row r="236" ht="16.5" spans="1:18">
      <c r="A236" s="18">
        <v>971</v>
      </c>
      <c r="B236" s="18" t="s">
        <v>336</v>
      </c>
      <c r="C236" s="18">
        <v>2185.094</v>
      </c>
      <c r="D236" s="18">
        <v>2431.93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2</v>
      </c>
      <c r="M236" s="21">
        <v>0</v>
      </c>
      <c r="N236" s="21">
        <v>0</v>
      </c>
      <c r="O236" s="21">
        <v>0</v>
      </c>
      <c r="P236" s="21">
        <v>-2.879</v>
      </c>
      <c r="Q236" s="21">
        <v>0</v>
      </c>
      <c r="R236" s="21">
        <v>0</v>
      </c>
    </row>
    <row r="237" ht="16.5" spans="1:18">
      <c r="A237" s="18">
        <v>977</v>
      </c>
      <c r="B237" s="18" t="s">
        <v>337</v>
      </c>
      <c r="C237" s="18">
        <v>1397.62</v>
      </c>
      <c r="D237" s="18">
        <v>1576.231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3</v>
      </c>
      <c r="L237" s="21">
        <v>2</v>
      </c>
      <c r="M237" s="21">
        <v>0</v>
      </c>
      <c r="N237" s="21">
        <v>0</v>
      </c>
      <c r="O237" s="21">
        <v>0</v>
      </c>
      <c r="P237" s="21">
        <v>11.402</v>
      </c>
      <c r="Q237" s="21">
        <v>1</v>
      </c>
      <c r="R237" s="21">
        <v>1</v>
      </c>
    </row>
    <row r="238" ht="16.5" spans="1:18">
      <c r="A238" s="18">
        <v>978</v>
      </c>
      <c r="B238" s="18" t="s">
        <v>338</v>
      </c>
      <c r="C238" s="18">
        <v>8987.48</v>
      </c>
      <c r="D238" s="18">
        <v>10856.06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2</v>
      </c>
      <c r="M238" s="21">
        <v>0</v>
      </c>
      <c r="N238" s="21">
        <v>0</v>
      </c>
      <c r="O238" s="21">
        <v>1</v>
      </c>
      <c r="P238" s="21">
        <v>13.127</v>
      </c>
      <c r="Q238" s="21">
        <v>0</v>
      </c>
      <c r="R238" s="21">
        <v>1</v>
      </c>
    </row>
    <row r="239" ht="16.5" spans="1:18">
      <c r="A239" s="18">
        <v>979</v>
      </c>
      <c r="B239" s="18" t="s">
        <v>339</v>
      </c>
      <c r="C239" s="18">
        <v>4278.638</v>
      </c>
      <c r="D239" s="18">
        <v>5116.338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1</v>
      </c>
      <c r="L239" s="21">
        <v>2</v>
      </c>
      <c r="M239" s="21">
        <v>0</v>
      </c>
      <c r="N239" s="21">
        <v>0</v>
      </c>
      <c r="O239" s="21">
        <v>0</v>
      </c>
      <c r="P239" s="21">
        <v>3.441</v>
      </c>
      <c r="Q239" s="21">
        <v>0</v>
      </c>
      <c r="R239" s="21">
        <v>0</v>
      </c>
    </row>
    <row r="240" ht="16.5" spans="1:18">
      <c r="A240" s="18">
        <v>980</v>
      </c>
      <c r="B240" s="18" t="s">
        <v>340</v>
      </c>
      <c r="C240" s="18">
        <v>2567.716</v>
      </c>
      <c r="D240" s="18">
        <v>2812.757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4</v>
      </c>
      <c r="L240" s="21">
        <v>2</v>
      </c>
      <c r="M240" s="21">
        <v>0</v>
      </c>
      <c r="N240" s="21">
        <v>0</v>
      </c>
      <c r="O240" s="21">
        <v>0</v>
      </c>
      <c r="P240" s="21">
        <v>14.745</v>
      </c>
      <c r="Q240" s="21">
        <v>0</v>
      </c>
      <c r="R240" s="21">
        <v>0</v>
      </c>
    </row>
    <row r="241" ht="16.5" spans="1:18">
      <c r="A241" s="18">
        <v>982</v>
      </c>
      <c r="B241" s="18" t="s">
        <v>341</v>
      </c>
      <c r="C241" s="18">
        <v>5651.862</v>
      </c>
      <c r="D241" s="18">
        <v>6648.982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0</v>
      </c>
      <c r="L241" s="21">
        <v>2</v>
      </c>
      <c r="M241" s="21">
        <v>1</v>
      </c>
      <c r="N241" s="21">
        <v>0</v>
      </c>
      <c r="O241" s="21">
        <v>0</v>
      </c>
      <c r="P241" s="21">
        <v>-1.549</v>
      </c>
      <c r="Q241" s="21">
        <v>0</v>
      </c>
      <c r="R241" s="21">
        <v>0</v>
      </c>
    </row>
    <row r="242" ht="16.5" spans="1:18">
      <c r="A242" s="18">
        <v>984</v>
      </c>
      <c r="B242" s="18" t="s">
        <v>342</v>
      </c>
      <c r="C242" s="18">
        <v>3300.286</v>
      </c>
      <c r="D242" s="18">
        <v>3675.065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20.153</v>
      </c>
      <c r="Q242" s="21">
        <v>0</v>
      </c>
      <c r="R242" s="21">
        <v>0</v>
      </c>
    </row>
    <row r="243" ht="16.5" spans="1:18">
      <c r="A243" s="18">
        <v>985</v>
      </c>
      <c r="B243" s="18" t="s">
        <v>343</v>
      </c>
      <c r="C243" s="18">
        <v>3824.777</v>
      </c>
      <c r="D243" s="18">
        <v>4319.185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2</v>
      </c>
      <c r="L243" s="21">
        <v>2</v>
      </c>
      <c r="M243" s="21">
        <v>0</v>
      </c>
      <c r="N243" s="21">
        <v>0</v>
      </c>
      <c r="O243" s="21">
        <v>0</v>
      </c>
      <c r="P243" s="21">
        <v>14.724</v>
      </c>
      <c r="Q243" s="21">
        <v>0</v>
      </c>
      <c r="R243" s="21">
        <v>0</v>
      </c>
    </row>
    <row r="244" ht="16.5" spans="1:18">
      <c r="A244" s="18">
        <v>986</v>
      </c>
      <c r="B244" s="18" t="s">
        <v>344</v>
      </c>
      <c r="C244" s="18">
        <v>2253.331</v>
      </c>
      <c r="D244" s="18">
        <v>2672.161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2</v>
      </c>
      <c r="M244" s="21">
        <v>0</v>
      </c>
      <c r="N244" s="21">
        <v>0</v>
      </c>
      <c r="O244" s="21">
        <v>1</v>
      </c>
      <c r="P244" s="21">
        <v>12.308</v>
      </c>
      <c r="Q244" s="21">
        <v>0</v>
      </c>
      <c r="R244" s="21">
        <v>1</v>
      </c>
    </row>
    <row r="245" ht="16.5" spans="1:18">
      <c r="A245" s="18">
        <v>987</v>
      </c>
      <c r="B245" s="18" t="s">
        <v>345</v>
      </c>
      <c r="C245" s="18">
        <v>2822.572</v>
      </c>
      <c r="D245" s="18">
        <v>3361.557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988</v>
      </c>
      <c r="B246" s="18" t="s">
        <v>346</v>
      </c>
      <c r="C246" s="18">
        <v>2753.81</v>
      </c>
      <c r="D246" s="18">
        <v>3146.814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3</v>
      </c>
      <c r="L246" s="21">
        <v>2</v>
      </c>
      <c r="M246" s="21">
        <v>0</v>
      </c>
      <c r="N246" s="21">
        <v>0</v>
      </c>
      <c r="O246" s="21">
        <v>0</v>
      </c>
      <c r="P246" s="21">
        <v>-1.616</v>
      </c>
      <c r="Q246" s="21">
        <v>0</v>
      </c>
      <c r="R246" s="21">
        <v>0</v>
      </c>
    </row>
    <row r="247" ht="16.5" spans="1:18">
      <c r="A247" s="18">
        <v>990</v>
      </c>
      <c r="B247" s="18" t="s">
        <v>347</v>
      </c>
      <c r="C247" s="18">
        <v>12199.853</v>
      </c>
      <c r="D247" s="18">
        <v>15101.556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2</v>
      </c>
      <c r="M247" s="21">
        <v>0</v>
      </c>
      <c r="N247" s="21">
        <v>0</v>
      </c>
      <c r="O247" s="21">
        <v>0</v>
      </c>
      <c r="P247" s="21">
        <v>11.704</v>
      </c>
      <c r="Q247" s="21">
        <v>0</v>
      </c>
      <c r="R247" s="21">
        <v>1</v>
      </c>
    </row>
    <row r="248" ht="16.5" spans="1:18">
      <c r="A248" s="18">
        <v>991</v>
      </c>
      <c r="B248" s="18" t="s">
        <v>348</v>
      </c>
      <c r="C248" s="18">
        <v>7352.795</v>
      </c>
      <c r="D248" s="18">
        <v>8697.86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2</v>
      </c>
      <c r="M248" s="21">
        <v>0</v>
      </c>
      <c r="N248" s="21">
        <v>0</v>
      </c>
      <c r="O248" s="21">
        <v>0</v>
      </c>
      <c r="P248" s="21">
        <v>6.253</v>
      </c>
      <c r="Q248" s="21">
        <v>0</v>
      </c>
      <c r="R248" s="21">
        <v>1</v>
      </c>
    </row>
    <row r="249" ht="16.5" spans="1:18">
      <c r="A249" s="18">
        <v>993</v>
      </c>
      <c r="B249" s="18" t="s">
        <v>349</v>
      </c>
      <c r="C249" s="18">
        <v>4273.308</v>
      </c>
      <c r="D249" s="18">
        <v>4867.988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2</v>
      </c>
      <c r="M249" s="21">
        <v>0</v>
      </c>
      <c r="N249" s="21">
        <v>0</v>
      </c>
      <c r="O249" s="21">
        <v>0</v>
      </c>
      <c r="P249" s="21">
        <v>11.194</v>
      </c>
      <c r="Q249" s="21">
        <v>0</v>
      </c>
      <c r="R249" s="21">
        <v>1</v>
      </c>
    </row>
    <row r="250" ht="16.5" spans="1:18">
      <c r="A250" s="18">
        <v>994</v>
      </c>
      <c r="B250" s="18" t="s">
        <v>350</v>
      </c>
      <c r="C250" s="18">
        <v>5235.448</v>
      </c>
      <c r="D250" s="18">
        <v>5911.644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2</v>
      </c>
      <c r="M250" s="21">
        <v>0</v>
      </c>
      <c r="N250" s="21">
        <v>0</v>
      </c>
      <c r="O250" s="21">
        <v>0</v>
      </c>
      <c r="P250" s="21">
        <v>1.502</v>
      </c>
      <c r="Q250" s="21">
        <v>0</v>
      </c>
      <c r="R250" s="21">
        <v>0</v>
      </c>
    </row>
    <row r="251" ht="16.5" spans="1:18">
      <c r="A251" s="18">
        <v>995</v>
      </c>
      <c r="B251" s="18" t="s">
        <v>351</v>
      </c>
      <c r="C251" s="18">
        <v>2589.178</v>
      </c>
      <c r="D251" s="18">
        <v>2898.249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2</v>
      </c>
      <c r="M251" s="21">
        <v>0</v>
      </c>
      <c r="N251" s="21">
        <v>0</v>
      </c>
      <c r="O251" s="21">
        <v>0</v>
      </c>
      <c r="P251" s="21">
        <v>4.108</v>
      </c>
      <c r="Q251" s="21">
        <v>0</v>
      </c>
      <c r="R251" s="21">
        <v>1</v>
      </c>
    </row>
    <row r="252" ht="16.5" spans="1:18">
      <c r="A252" s="18">
        <v>998</v>
      </c>
      <c r="B252" s="18" t="s">
        <v>352</v>
      </c>
      <c r="C252" s="18">
        <v>1471.295</v>
      </c>
      <c r="D252" s="18">
        <v>1664.724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1</v>
      </c>
      <c r="L252" s="21">
        <v>2</v>
      </c>
      <c r="M252" s="21">
        <v>0</v>
      </c>
      <c r="N252" s="21">
        <v>0</v>
      </c>
      <c r="O252" s="21">
        <v>0</v>
      </c>
      <c r="P252" s="21">
        <v>2.129</v>
      </c>
      <c r="Q252" s="21">
        <v>0</v>
      </c>
      <c r="R252" s="21">
        <v>0</v>
      </c>
    </row>
    <row r="253" ht="16.5" spans="1:18">
      <c r="A253" s="18">
        <v>399001</v>
      </c>
      <c r="B253" s="18" t="s">
        <v>353</v>
      </c>
      <c r="C253" s="18">
        <v>8280.592</v>
      </c>
      <c r="D253" s="18">
        <v>9514.082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2</v>
      </c>
      <c r="L253" s="21">
        <v>2</v>
      </c>
      <c r="M253" s="21">
        <v>0</v>
      </c>
      <c r="N253" s="21">
        <v>0</v>
      </c>
      <c r="O253" s="21">
        <v>0</v>
      </c>
      <c r="P253" s="21">
        <v>10.773</v>
      </c>
      <c r="Q253" s="21">
        <v>0</v>
      </c>
      <c r="R253" s="21">
        <v>1</v>
      </c>
    </row>
    <row r="254" ht="16.5" spans="1:18">
      <c r="A254" s="18">
        <v>399002</v>
      </c>
      <c r="B254" s="18" t="s">
        <v>354</v>
      </c>
      <c r="C254" s="18">
        <v>10854.109</v>
      </c>
      <c r="D254" s="18">
        <v>12354.255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2</v>
      </c>
      <c r="L254" s="21">
        <v>2</v>
      </c>
      <c r="M254" s="21">
        <v>0</v>
      </c>
      <c r="N254" s="21">
        <v>0</v>
      </c>
      <c r="O254" s="21">
        <v>0</v>
      </c>
      <c r="P254" s="21">
        <v>-1.437</v>
      </c>
      <c r="Q254" s="21">
        <v>-1</v>
      </c>
      <c r="R254" s="21">
        <v>0</v>
      </c>
    </row>
    <row r="255" ht="16.5" spans="1:18">
      <c r="A255" s="18">
        <v>399003</v>
      </c>
      <c r="B255" s="18" t="s">
        <v>355</v>
      </c>
      <c r="C255" s="18">
        <v>7124.368</v>
      </c>
      <c r="D255" s="18">
        <v>7796.434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0</v>
      </c>
      <c r="L255" s="21">
        <v>2</v>
      </c>
      <c r="M255" s="21">
        <v>1</v>
      </c>
      <c r="N255" s="21">
        <v>0</v>
      </c>
      <c r="O255" s="21">
        <v>0</v>
      </c>
      <c r="P255" s="21">
        <v>-7.592</v>
      </c>
      <c r="Q255" s="21">
        <v>0</v>
      </c>
      <c r="R255" s="21">
        <v>0</v>
      </c>
    </row>
    <row r="256" ht="16.5" spans="1:18">
      <c r="A256" s="18">
        <v>399004</v>
      </c>
      <c r="B256" s="18" t="s">
        <v>356</v>
      </c>
      <c r="C256" s="18">
        <v>5214.162</v>
      </c>
      <c r="D256" s="18">
        <v>5875.901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0</v>
      </c>
      <c r="L256" s="21">
        <v>2</v>
      </c>
      <c r="M256" s="21">
        <v>0</v>
      </c>
      <c r="N256" s="21">
        <v>0</v>
      </c>
      <c r="O256" s="21">
        <v>0</v>
      </c>
      <c r="P256" s="21">
        <v>8.252</v>
      </c>
      <c r="Q256" s="21">
        <v>0</v>
      </c>
      <c r="R256" s="21">
        <v>0</v>
      </c>
    </row>
    <row r="257" ht="16.5" spans="1:18">
      <c r="A257" s="18">
        <v>399005</v>
      </c>
      <c r="B257" s="18" t="s">
        <v>357</v>
      </c>
      <c r="C257" s="18">
        <v>5323.059</v>
      </c>
      <c r="D257" s="18">
        <v>5941.986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2</v>
      </c>
      <c r="L257" s="21">
        <v>2</v>
      </c>
      <c r="M257" s="21">
        <v>0</v>
      </c>
      <c r="N257" s="21">
        <v>0</v>
      </c>
      <c r="O257" s="21">
        <v>0</v>
      </c>
      <c r="P257" s="21">
        <v>4.115</v>
      </c>
      <c r="Q257" s="21">
        <v>0</v>
      </c>
      <c r="R257" s="21">
        <v>1</v>
      </c>
    </row>
    <row r="258" ht="16.5" spans="1:18">
      <c r="A258" s="18">
        <v>399006</v>
      </c>
      <c r="B258" s="18" t="s">
        <v>358</v>
      </c>
      <c r="C258" s="18">
        <v>1574.105</v>
      </c>
      <c r="D258" s="18">
        <v>1849.332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2</v>
      </c>
      <c r="M258" s="21">
        <v>0</v>
      </c>
      <c r="N258" s="21">
        <v>0</v>
      </c>
      <c r="O258" s="21">
        <v>1</v>
      </c>
      <c r="P258" s="21">
        <v>0.112</v>
      </c>
      <c r="Q258" s="21">
        <v>0</v>
      </c>
      <c r="R258" s="21">
        <v>0</v>
      </c>
    </row>
    <row r="259" ht="16.5" spans="1:18">
      <c r="A259" s="18">
        <v>399007</v>
      </c>
      <c r="B259" s="18" t="s">
        <v>359</v>
      </c>
      <c r="C259" s="18">
        <v>3526.22</v>
      </c>
      <c r="D259" s="18">
        <v>4042.029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2</v>
      </c>
      <c r="M259" s="21">
        <v>0</v>
      </c>
      <c r="N259" s="21">
        <v>0</v>
      </c>
      <c r="O259" s="21">
        <v>0</v>
      </c>
      <c r="P259" s="21">
        <v>3.637</v>
      </c>
      <c r="Q259" s="21">
        <v>0</v>
      </c>
      <c r="R259" s="21">
        <v>0</v>
      </c>
    </row>
    <row r="260" ht="16.5" spans="1:18">
      <c r="A260" s="18">
        <v>399008</v>
      </c>
      <c r="B260" s="18" t="s">
        <v>360</v>
      </c>
      <c r="C260" s="18">
        <v>1033.966</v>
      </c>
      <c r="D260" s="18">
        <v>1175.235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2</v>
      </c>
      <c r="M260" s="21">
        <v>0</v>
      </c>
      <c r="N260" s="21">
        <v>0</v>
      </c>
      <c r="O260" s="21">
        <v>0</v>
      </c>
      <c r="P260" s="21">
        <v>2.888</v>
      </c>
      <c r="Q260" s="21">
        <v>0</v>
      </c>
      <c r="R260" s="21">
        <v>0</v>
      </c>
    </row>
    <row r="261" ht="16.5" spans="1:18">
      <c r="A261" s="18">
        <v>399009</v>
      </c>
      <c r="B261" s="18" t="s">
        <v>361</v>
      </c>
      <c r="C261" s="18">
        <v>2976.441</v>
      </c>
      <c r="D261" s="18">
        <v>3489.41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1</v>
      </c>
      <c r="L261" s="21">
        <v>2</v>
      </c>
      <c r="M261" s="21">
        <v>0</v>
      </c>
      <c r="N261" s="21">
        <v>0</v>
      </c>
      <c r="O261" s="21">
        <v>0</v>
      </c>
      <c r="P261" s="21">
        <v>6.19</v>
      </c>
      <c r="Q261" s="21">
        <v>0</v>
      </c>
      <c r="R261" s="21">
        <v>1</v>
      </c>
    </row>
    <row r="262" ht="16.5" spans="1:18">
      <c r="A262" s="18">
        <v>399010</v>
      </c>
      <c r="B262" s="18" t="s">
        <v>362</v>
      </c>
      <c r="C262" s="18">
        <v>5009.776</v>
      </c>
      <c r="D262" s="18">
        <v>5932.787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0</v>
      </c>
      <c r="L262" s="21">
        <v>2</v>
      </c>
      <c r="M262" s="21">
        <v>0</v>
      </c>
      <c r="N262" s="21">
        <v>0</v>
      </c>
      <c r="O262" s="21">
        <v>0</v>
      </c>
      <c r="P262" s="21">
        <v>6.823</v>
      </c>
      <c r="Q262" s="21">
        <v>0</v>
      </c>
      <c r="R262" s="21">
        <v>1</v>
      </c>
    </row>
    <row r="263" ht="16.5" spans="1:18">
      <c r="A263" s="18">
        <v>399011</v>
      </c>
      <c r="B263" s="18" t="s">
        <v>363</v>
      </c>
      <c r="C263" s="18">
        <v>3958.129</v>
      </c>
      <c r="D263" s="18">
        <v>4567.453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1</v>
      </c>
      <c r="L263" s="21">
        <v>2</v>
      </c>
      <c r="M263" s="21">
        <v>0</v>
      </c>
      <c r="N263" s="21">
        <v>0</v>
      </c>
      <c r="O263" s="21">
        <v>0</v>
      </c>
      <c r="P263" s="21">
        <v>-1.183</v>
      </c>
      <c r="Q263" s="21">
        <v>0</v>
      </c>
      <c r="R263" s="21">
        <v>0</v>
      </c>
    </row>
    <row r="264" ht="16.5" spans="1:18">
      <c r="A264" s="18">
        <v>399012</v>
      </c>
      <c r="B264" s="18" t="s">
        <v>364</v>
      </c>
      <c r="C264" s="18">
        <v>2250.039</v>
      </c>
      <c r="D264" s="18">
        <v>2642.884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4.907</v>
      </c>
      <c r="Q264" s="21">
        <v>0</v>
      </c>
      <c r="R264" s="21">
        <v>0</v>
      </c>
    </row>
    <row r="265" ht="16.5" spans="1:18">
      <c r="A265" s="18">
        <v>399013</v>
      </c>
      <c r="B265" s="18" t="s">
        <v>365</v>
      </c>
      <c r="C265" s="18">
        <v>3748.093</v>
      </c>
      <c r="D265" s="18">
        <v>4300.676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2</v>
      </c>
      <c r="M265" s="21">
        <v>0</v>
      </c>
      <c r="N265" s="21">
        <v>0</v>
      </c>
      <c r="O265" s="21">
        <v>0</v>
      </c>
      <c r="P265" s="21">
        <v>12.354</v>
      </c>
      <c r="Q265" s="21">
        <v>0</v>
      </c>
      <c r="R265" s="21">
        <v>0</v>
      </c>
    </row>
    <row r="266" ht="16.5" spans="1:18">
      <c r="A266" s="18">
        <v>399016</v>
      </c>
      <c r="B266" s="18" t="s">
        <v>366</v>
      </c>
      <c r="C266" s="18">
        <v>3101.791</v>
      </c>
      <c r="D266" s="18">
        <v>3608.277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0</v>
      </c>
      <c r="L266" s="21">
        <v>2</v>
      </c>
      <c r="M266" s="21">
        <v>1</v>
      </c>
      <c r="N266" s="21">
        <v>0</v>
      </c>
      <c r="O266" s="21">
        <v>0</v>
      </c>
      <c r="P266" s="21">
        <v>-7.093</v>
      </c>
      <c r="Q266" s="21">
        <v>0</v>
      </c>
      <c r="R266" s="21">
        <v>0</v>
      </c>
    </row>
    <row r="267" ht="16.5" spans="1:18">
      <c r="A267" s="18">
        <v>399017</v>
      </c>
      <c r="B267" s="18" t="s">
        <v>367</v>
      </c>
      <c r="C267" s="18">
        <v>2727.807</v>
      </c>
      <c r="D267" s="18">
        <v>3148.236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3</v>
      </c>
      <c r="L267" s="21">
        <v>2</v>
      </c>
      <c r="M267" s="21">
        <v>0</v>
      </c>
      <c r="N267" s="21">
        <v>0</v>
      </c>
      <c r="O267" s="21">
        <v>0</v>
      </c>
      <c r="P267" s="21">
        <v>10.566</v>
      </c>
      <c r="Q267" s="21">
        <v>0</v>
      </c>
      <c r="R267" s="21">
        <v>0</v>
      </c>
    </row>
    <row r="268" ht="16.5" spans="1:18">
      <c r="A268" s="18">
        <v>399018</v>
      </c>
      <c r="B268" s="18" t="s">
        <v>368</v>
      </c>
      <c r="C268" s="18">
        <v>3041.409</v>
      </c>
      <c r="D268" s="18">
        <v>3637.735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1</v>
      </c>
      <c r="L268" s="21">
        <v>2</v>
      </c>
      <c r="M268" s="21">
        <v>0</v>
      </c>
      <c r="N268" s="21">
        <v>0</v>
      </c>
      <c r="O268" s="21">
        <v>0</v>
      </c>
      <c r="P268" s="21">
        <v>1.11</v>
      </c>
      <c r="Q268" s="21">
        <v>0</v>
      </c>
      <c r="R268" s="21">
        <v>0</v>
      </c>
    </row>
    <row r="269" ht="16.5" spans="1:18">
      <c r="A269" s="18">
        <v>399019</v>
      </c>
      <c r="B269" s="18" t="s">
        <v>369</v>
      </c>
      <c r="C269" s="18">
        <v>2361.045</v>
      </c>
      <c r="D269" s="18">
        <v>2800.043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2</v>
      </c>
      <c r="M269" s="21">
        <v>0</v>
      </c>
      <c r="N269" s="21">
        <v>0</v>
      </c>
      <c r="O269" s="21">
        <v>0</v>
      </c>
      <c r="P269" s="21">
        <v>-3.615</v>
      </c>
      <c r="Q269" s="21">
        <v>0</v>
      </c>
      <c r="R269" s="21">
        <v>-1</v>
      </c>
    </row>
    <row r="270" ht="16.5" spans="1:18">
      <c r="A270" s="18">
        <v>399050</v>
      </c>
      <c r="B270" s="18" t="s">
        <v>370</v>
      </c>
      <c r="C270" s="18">
        <v>2088.285</v>
      </c>
      <c r="D270" s="18">
        <v>2314.975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2</v>
      </c>
      <c r="M270" s="21">
        <v>0</v>
      </c>
      <c r="N270" s="21">
        <v>0</v>
      </c>
      <c r="O270" s="21">
        <v>0</v>
      </c>
      <c r="P270" s="21">
        <v>4.845</v>
      </c>
      <c r="Q270" s="21">
        <v>0</v>
      </c>
      <c r="R270" s="21">
        <v>0</v>
      </c>
    </row>
    <row r="271" ht="16.5" spans="1:18">
      <c r="A271" s="18">
        <v>399088</v>
      </c>
      <c r="B271" s="18" t="s">
        <v>371</v>
      </c>
      <c r="C271" s="18">
        <v>2762.143</v>
      </c>
      <c r="D271" s="18">
        <v>3108.342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1</v>
      </c>
      <c r="L271" s="21">
        <v>2</v>
      </c>
      <c r="M271" s="21">
        <v>0</v>
      </c>
      <c r="N271" s="21">
        <v>0</v>
      </c>
      <c r="O271" s="21">
        <v>0</v>
      </c>
      <c r="P271" s="21">
        <v>-0.503</v>
      </c>
      <c r="Q271" s="21">
        <v>0</v>
      </c>
      <c r="R271" s="21">
        <v>0</v>
      </c>
    </row>
    <row r="272" ht="16.5" spans="1:18">
      <c r="A272" s="18">
        <v>399100</v>
      </c>
      <c r="B272" s="18" t="s">
        <v>372</v>
      </c>
      <c r="C272" s="18">
        <v>7172.772</v>
      </c>
      <c r="D272" s="18">
        <v>8199.174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2</v>
      </c>
      <c r="L272" s="21">
        <v>2</v>
      </c>
      <c r="M272" s="21">
        <v>0</v>
      </c>
      <c r="N272" s="21">
        <v>0</v>
      </c>
      <c r="O272" s="21">
        <v>1</v>
      </c>
      <c r="P272" s="21">
        <v>2.617</v>
      </c>
      <c r="Q272" s="21">
        <v>0</v>
      </c>
      <c r="R272" s="21">
        <v>0</v>
      </c>
    </row>
    <row r="273" ht="16.5" spans="1:18">
      <c r="A273" s="18">
        <v>399101</v>
      </c>
      <c r="B273" s="18" t="s">
        <v>373</v>
      </c>
      <c r="C273" s="18">
        <v>8805.633</v>
      </c>
      <c r="D273" s="18">
        <v>9964.406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2</v>
      </c>
      <c r="L273" s="21">
        <v>2</v>
      </c>
      <c r="M273" s="21">
        <v>0</v>
      </c>
      <c r="N273" s="21">
        <v>0</v>
      </c>
      <c r="O273" s="21">
        <v>1</v>
      </c>
      <c r="P273" s="21">
        <v>3.439</v>
      </c>
      <c r="Q273" s="21">
        <v>0</v>
      </c>
      <c r="R273" s="21">
        <v>0</v>
      </c>
    </row>
    <row r="274" ht="16.5" spans="1:18">
      <c r="A274" s="18">
        <v>399102</v>
      </c>
      <c r="B274" s="18" t="s">
        <v>374</v>
      </c>
      <c r="C274" s="18">
        <v>2000.209</v>
      </c>
      <c r="D274" s="18">
        <v>2326.216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0</v>
      </c>
      <c r="L274" s="21">
        <v>2</v>
      </c>
      <c r="M274" s="21">
        <v>0</v>
      </c>
      <c r="N274" s="21">
        <v>0</v>
      </c>
      <c r="O274" s="21">
        <v>0</v>
      </c>
      <c r="P274" s="21">
        <v>9.733</v>
      </c>
      <c r="Q274" s="21">
        <v>0</v>
      </c>
      <c r="R274" s="21">
        <v>0</v>
      </c>
    </row>
    <row r="275" ht="16.5" spans="1:18">
      <c r="A275" s="18">
        <v>399103</v>
      </c>
      <c r="B275" s="18" t="s">
        <v>375</v>
      </c>
      <c r="C275" s="18">
        <v>5910.184</v>
      </c>
      <c r="D275" s="18">
        <v>6468.623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2</v>
      </c>
      <c r="M275" s="21">
        <v>0</v>
      </c>
      <c r="N275" s="21">
        <v>0</v>
      </c>
      <c r="O275" s="21">
        <v>1</v>
      </c>
      <c r="P275" s="21">
        <v>4.019</v>
      </c>
      <c r="Q275" s="21">
        <v>0</v>
      </c>
      <c r="R275" s="21">
        <v>0</v>
      </c>
    </row>
    <row r="276" ht="16.5" spans="1:18">
      <c r="A276" s="18">
        <v>399106</v>
      </c>
      <c r="B276" s="18" t="s">
        <v>376</v>
      </c>
      <c r="C276" s="18">
        <v>1518.88</v>
      </c>
      <c r="D276" s="18">
        <v>1742.578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2</v>
      </c>
      <c r="L276" s="21">
        <v>2</v>
      </c>
      <c r="M276" s="21">
        <v>0</v>
      </c>
      <c r="N276" s="21">
        <v>0</v>
      </c>
      <c r="O276" s="21">
        <v>0</v>
      </c>
      <c r="P276" s="21">
        <v>-1.298</v>
      </c>
      <c r="Q276" s="21">
        <v>0</v>
      </c>
      <c r="R276" s="21">
        <v>0</v>
      </c>
    </row>
    <row r="277" ht="16.5" spans="1:18">
      <c r="A277" s="18">
        <v>399107</v>
      </c>
      <c r="B277" s="18" t="s">
        <v>377</v>
      </c>
      <c r="C277" s="18">
        <v>1588.359</v>
      </c>
      <c r="D277" s="18">
        <v>1822.608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2</v>
      </c>
      <c r="M277" s="21">
        <v>0</v>
      </c>
      <c r="N277" s="21">
        <v>0</v>
      </c>
      <c r="O277" s="21">
        <v>0</v>
      </c>
      <c r="P277" s="21">
        <v>-2.379</v>
      </c>
      <c r="Q277" s="21">
        <v>0</v>
      </c>
      <c r="R277" s="21">
        <v>0</v>
      </c>
    </row>
    <row r="278" ht="16.5" spans="1:18">
      <c r="A278" s="18">
        <v>399108</v>
      </c>
      <c r="B278" s="18" t="s">
        <v>73</v>
      </c>
      <c r="C278" s="18">
        <v>1068.256</v>
      </c>
      <c r="D278" s="18">
        <v>1147.67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2</v>
      </c>
      <c r="L278" s="21">
        <v>2</v>
      </c>
      <c r="M278" s="21">
        <v>0</v>
      </c>
      <c r="N278" s="21">
        <v>0</v>
      </c>
      <c r="O278" s="21">
        <v>0</v>
      </c>
      <c r="P278" s="21">
        <v>1.406</v>
      </c>
      <c r="Q278" s="21">
        <v>0</v>
      </c>
      <c r="R278" s="21">
        <v>0</v>
      </c>
    </row>
    <row r="279" ht="16.5" spans="1:18">
      <c r="A279" s="18">
        <v>399231</v>
      </c>
      <c r="B279" s="18" t="s">
        <v>378</v>
      </c>
      <c r="C279" s="18">
        <v>1130.276</v>
      </c>
      <c r="D279" s="18">
        <v>1360.831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1</v>
      </c>
      <c r="L279" s="21">
        <v>2</v>
      </c>
      <c r="M279" s="21">
        <v>0</v>
      </c>
      <c r="N279" s="21">
        <v>0</v>
      </c>
      <c r="O279" s="21">
        <v>0</v>
      </c>
      <c r="P279" s="21">
        <v>-0.178</v>
      </c>
      <c r="Q279" s="21">
        <v>0</v>
      </c>
      <c r="R279" s="21">
        <v>0</v>
      </c>
    </row>
    <row r="280" ht="16.5" spans="1:18">
      <c r="A280" s="18">
        <v>399232</v>
      </c>
      <c r="B280" s="18" t="s">
        <v>379</v>
      </c>
      <c r="C280" s="18">
        <v>2280.777</v>
      </c>
      <c r="D280" s="18">
        <v>2819.725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1</v>
      </c>
      <c r="L280" s="21">
        <v>2</v>
      </c>
      <c r="M280" s="21">
        <v>0</v>
      </c>
      <c r="N280" s="21">
        <v>0</v>
      </c>
      <c r="O280" s="21">
        <v>0</v>
      </c>
      <c r="P280" s="21">
        <v>-1.184</v>
      </c>
      <c r="Q280" s="21">
        <v>0</v>
      </c>
      <c r="R280" s="21">
        <v>0</v>
      </c>
    </row>
    <row r="281" ht="16.5" spans="1:18">
      <c r="A281" s="18">
        <v>399233</v>
      </c>
      <c r="B281" s="18" t="s">
        <v>380</v>
      </c>
      <c r="C281" s="18">
        <v>1976.749</v>
      </c>
      <c r="D281" s="18">
        <v>2263.025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1</v>
      </c>
      <c r="L281" s="21">
        <v>2</v>
      </c>
      <c r="M281" s="21">
        <v>0</v>
      </c>
      <c r="N281" s="21">
        <v>0</v>
      </c>
      <c r="O281" s="21">
        <v>0</v>
      </c>
      <c r="P281" s="21">
        <v>0.63</v>
      </c>
      <c r="Q281" s="21">
        <v>0</v>
      </c>
      <c r="R281" s="21">
        <v>0</v>
      </c>
    </row>
    <row r="282" ht="16.5" spans="1:18">
      <c r="A282" s="18">
        <v>399234</v>
      </c>
      <c r="B282" s="18" t="s">
        <v>381</v>
      </c>
      <c r="C282" s="18">
        <v>782.265</v>
      </c>
      <c r="D282" s="18">
        <v>887.975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2</v>
      </c>
      <c r="L282" s="21">
        <v>2</v>
      </c>
      <c r="M282" s="21">
        <v>0</v>
      </c>
      <c r="N282" s="21">
        <v>0</v>
      </c>
      <c r="O282" s="21">
        <v>0</v>
      </c>
      <c r="P282" s="21">
        <v>1.264</v>
      </c>
      <c r="Q282" s="21">
        <v>0</v>
      </c>
      <c r="R282" s="21">
        <v>0</v>
      </c>
    </row>
    <row r="283" ht="16.5" spans="1:18">
      <c r="A283" s="18">
        <v>399248</v>
      </c>
      <c r="B283" s="18" t="s">
        <v>382</v>
      </c>
      <c r="C283" s="18">
        <v>599.424</v>
      </c>
      <c r="D283" s="18">
        <v>773.546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2</v>
      </c>
      <c r="L283" s="21">
        <v>2</v>
      </c>
      <c r="M283" s="21">
        <v>0</v>
      </c>
      <c r="N283" s="21">
        <v>0</v>
      </c>
      <c r="O283" s="21">
        <v>0</v>
      </c>
      <c r="P283" s="21">
        <v>-2.902</v>
      </c>
      <c r="Q283" s="21">
        <v>0</v>
      </c>
      <c r="R283" s="21">
        <v>0</v>
      </c>
    </row>
    <row r="284" ht="16.5" spans="1:18">
      <c r="A284" s="18">
        <v>399260</v>
      </c>
      <c r="B284" s="18" t="s">
        <v>383</v>
      </c>
      <c r="C284" s="18">
        <v>2278.056</v>
      </c>
      <c r="D284" s="18">
        <v>2556.405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2</v>
      </c>
      <c r="L284" s="21">
        <v>2</v>
      </c>
      <c r="M284" s="21">
        <v>0</v>
      </c>
      <c r="N284" s="21">
        <v>0</v>
      </c>
      <c r="O284" s="21">
        <v>1</v>
      </c>
      <c r="P284" s="21">
        <v>3.556</v>
      </c>
      <c r="Q284" s="21">
        <v>0</v>
      </c>
      <c r="R284" s="21">
        <v>1</v>
      </c>
    </row>
    <row r="285" ht="16.5" spans="1:18">
      <c r="A285" s="18">
        <v>399261</v>
      </c>
      <c r="B285" s="18" t="s">
        <v>384</v>
      </c>
      <c r="C285" s="18">
        <v>2761.207</v>
      </c>
      <c r="D285" s="18">
        <v>3236.264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2</v>
      </c>
      <c r="L285" s="21">
        <v>2</v>
      </c>
      <c r="M285" s="21">
        <v>0</v>
      </c>
      <c r="N285" s="21">
        <v>0</v>
      </c>
      <c r="O285" s="21">
        <v>0</v>
      </c>
      <c r="P285" s="21">
        <v>0.563</v>
      </c>
      <c r="Q285" s="21">
        <v>0</v>
      </c>
      <c r="R285" s="21">
        <v>1</v>
      </c>
    </row>
    <row r="286" ht="16.5" spans="1:18">
      <c r="A286" s="18">
        <v>399262</v>
      </c>
      <c r="B286" s="18" t="s">
        <v>385</v>
      </c>
      <c r="C286" s="18">
        <v>1329.551</v>
      </c>
      <c r="D286" s="18">
        <v>1552.734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0</v>
      </c>
      <c r="L286" s="21">
        <v>2</v>
      </c>
      <c r="M286" s="21">
        <v>0</v>
      </c>
      <c r="N286" s="21">
        <v>0</v>
      </c>
      <c r="O286" s="21">
        <v>0</v>
      </c>
      <c r="P286" s="21">
        <v>-4.528</v>
      </c>
      <c r="Q286" s="21">
        <v>0</v>
      </c>
      <c r="R286" s="21">
        <v>0</v>
      </c>
    </row>
    <row r="287" ht="16.5" spans="1:18">
      <c r="A287" s="18">
        <v>399263</v>
      </c>
      <c r="B287" s="18" t="s">
        <v>386</v>
      </c>
      <c r="C287" s="18">
        <v>1242.325</v>
      </c>
      <c r="D287" s="18">
        <v>1474.436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1</v>
      </c>
      <c r="L287" s="21">
        <v>2</v>
      </c>
      <c r="M287" s="21">
        <v>0</v>
      </c>
      <c r="N287" s="21">
        <v>0</v>
      </c>
      <c r="O287" s="21">
        <v>0</v>
      </c>
      <c r="P287" s="21">
        <v>-1.285</v>
      </c>
      <c r="Q287" s="21">
        <v>0</v>
      </c>
      <c r="R287" s="21">
        <v>0</v>
      </c>
    </row>
    <row r="288" ht="16.5" spans="1:18">
      <c r="A288" s="18">
        <v>399264</v>
      </c>
      <c r="B288" s="18" t="s">
        <v>387</v>
      </c>
      <c r="C288" s="18">
        <v>841.007</v>
      </c>
      <c r="D288" s="18">
        <v>997.23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0</v>
      </c>
      <c r="L288" s="21">
        <v>2</v>
      </c>
      <c r="M288" s="21">
        <v>0</v>
      </c>
      <c r="N288" s="21">
        <v>0</v>
      </c>
      <c r="O288" s="21">
        <v>0</v>
      </c>
      <c r="P288" s="21">
        <v>-3.9</v>
      </c>
      <c r="Q288" s="21">
        <v>0</v>
      </c>
      <c r="R288" s="21">
        <v>0</v>
      </c>
    </row>
    <row r="289" ht="16.5" spans="1:18">
      <c r="A289" s="18">
        <v>399265</v>
      </c>
      <c r="B289" s="18" t="s">
        <v>388</v>
      </c>
      <c r="C289" s="18">
        <v>860.337</v>
      </c>
      <c r="D289" s="18">
        <v>1075.981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2</v>
      </c>
      <c r="L289" s="21">
        <v>2</v>
      </c>
      <c r="M289" s="21">
        <v>0</v>
      </c>
      <c r="N289" s="21">
        <v>0</v>
      </c>
      <c r="O289" s="21">
        <v>0</v>
      </c>
      <c r="P289" s="21">
        <v>-1.144</v>
      </c>
      <c r="Q289" s="21">
        <v>0</v>
      </c>
      <c r="R289" s="21">
        <v>0</v>
      </c>
    </row>
    <row r="290" ht="16.5" spans="1:18">
      <c r="A290" s="18">
        <v>399269</v>
      </c>
      <c r="B290" s="18" t="s">
        <v>389</v>
      </c>
      <c r="C290" s="18">
        <v>3325.826</v>
      </c>
      <c r="D290" s="18">
        <v>3976.043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3</v>
      </c>
      <c r="L290" s="21">
        <v>2</v>
      </c>
      <c r="M290" s="21">
        <v>0</v>
      </c>
      <c r="N290" s="21">
        <v>0</v>
      </c>
      <c r="O290" s="21">
        <v>0</v>
      </c>
      <c r="P290" s="21">
        <v>-0.424</v>
      </c>
      <c r="Q290" s="21">
        <v>0</v>
      </c>
      <c r="R290" s="21">
        <v>1</v>
      </c>
    </row>
    <row r="291" ht="16.5" spans="1:18">
      <c r="A291" s="18">
        <v>399274</v>
      </c>
      <c r="B291" s="18" t="s">
        <v>390</v>
      </c>
      <c r="C291" s="18">
        <v>2965.714</v>
      </c>
      <c r="D291" s="18">
        <v>3402.703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-6.619</v>
      </c>
      <c r="Q291" s="21">
        <v>0</v>
      </c>
      <c r="R291" s="21">
        <v>0</v>
      </c>
    </row>
    <row r="292" ht="16.5" spans="1:18">
      <c r="A292" s="18">
        <v>399275</v>
      </c>
      <c r="B292" s="18" t="s">
        <v>391</v>
      </c>
      <c r="C292" s="18">
        <v>2220.534</v>
      </c>
      <c r="D292" s="18">
        <v>2772.408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2</v>
      </c>
      <c r="M292" s="21">
        <v>0</v>
      </c>
      <c r="N292" s="21">
        <v>0</v>
      </c>
      <c r="O292" s="21">
        <v>0</v>
      </c>
      <c r="P292" s="21">
        <v>0.259</v>
      </c>
      <c r="Q292" s="21">
        <v>0</v>
      </c>
      <c r="R292" s="21">
        <v>0</v>
      </c>
    </row>
    <row r="293" ht="16.5" spans="1:18">
      <c r="A293" s="18">
        <v>399276</v>
      </c>
      <c r="B293" s="18" t="s">
        <v>392</v>
      </c>
      <c r="C293" s="18">
        <v>3727.473</v>
      </c>
      <c r="D293" s="18">
        <v>4415.413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2</v>
      </c>
      <c r="M293" s="21">
        <v>0</v>
      </c>
      <c r="N293" s="21">
        <v>0</v>
      </c>
      <c r="O293" s="21">
        <v>0</v>
      </c>
      <c r="P293" s="21">
        <v>-0.113</v>
      </c>
      <c r="Q293" s="21">
        <v>0</v>
      </c>
      <c r="R293" s="21">
        <v>0</v>
      </c>
    </row>
    <row r="294" ht="16.5" spans="1:18">
      <c r="A294" s="18">
        <v>399277</v>
      </c>
      <c r="B294" s="18" t="s">
        <v>393</v>
      </c>
      <c r="C294" s="18">
        <v>2042.745</v>
      </c>
      <c r="D294" s="18">
        <v>2387.925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2</v>
      </c>
      <c r="M294" s="21">
        <v>0</v>
      </c>
      <c r="N294" s="21">
        <v>0</v>
      </c>
      <c r="O294" s="21">
        <v>0</v>
      </c>
      <c r="P294" s="21">
        <v>-1.22</v>
      </c>
      <c r="Q294" s="21">
        <v>0</v>
      </c>
      <c r="R294" s="21">
        <v>0</v>
      </c>
    </row>
    <row r="295" ht="16.5" spans="1:18">
      <c r="A295" s="18">
        <v>399278</v>
      </c>
      <c r="B295" s="18" t="s">
        <v>394</v>
      </c>
      <c r="C295" s="18">
        <v>1258.331</v>
      </c>
      <c r="D295" s="18">
        <v>1490.54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3</v>
      </c>
      <c r="L295" s="21">
        <v>2</v>
      </c>
      <c r="M295" s="21">
        <v>0</v>
      </c>
      <c r="N295" s="21">
        <v>0</v>
      </c>
      <c r="O295" s="21">
        <v>0</v>
      </c>
      <c r="P295" s="21">
        <v>3.632</v>
      </c>
      <c r="Q295" s="21">
        <v>0</v>
      </c>
      <c r="R295" s="21">
        <v>1</v>
      </c>
    </row>
    <row r="296" ht="16.5" spans="1:18">
      <c r="A296" s="18">
        <v>399279</v>
      </c>
      <c r="B296" s="18" t="s">
        <v>395</v>
      </c>
      <c r="C296" s="18">
        <v>2319.136</v>
      </c>
      <c r="D296" s="18">
        <v>2713.156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2</v>
      </c>
      <c r="L296" s="21">
        <v>2</v>
      </c>
      <c r="M296" s="21">
        <v>0</v>
      </c>
      <c r="N296" s="21">
        <v>0</v>
      </c>
      <c r="O296" s="21">
        <v>0</v>
      </c>
      <c r="P296" s="21">
        <v>2.193</v>
      </c>
      <c r="Q296" s="21">
        <v>0</v>
      </c>
      <c r="R296" s="21">
        <v>0</v>
      </c>
    </row>
    <row r="297" ht="16.5" spans="1:18">
      <c r="A297" s="18">
        <v>399280</v>
      </c>
      <c r="B297" s="18" t="s">
        <v>396</v>
      </c>
      <c r="C297" s="18">
        <v>1782.923</v>
      </c>
      <c r="D297" s="18">
        <v>2156.566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4</v>
      </c>
      <c r="L297" s="21">
        <v>2</v>
      </c>
      <c r="M297" s="21">
        <v>0</v>
      </c>
      <c r="N297" s="21">
        <v>0</v>
      </c>
      <c r="O297" s="21">
        <v>0</v>
      </c>
      <c r="P297" s="21">
        <v>-1.968</v>
      </c>
      <c r="Q297" s="21">
        <v>0</v>
      </c>
      <c r="R297" s="21">
        <v>0</v>
      </c>
    </row>
    <row r="298" ht="16.5" spans="1:18">
      <c r="A298" s="18">
        <v>399281</v>
      </c>
      <c r="B298" s="18" t="s">
        <v>397</v>
      </c>
      <c r="C298" s="18">
        <v>2430.653</v>
      </c>
      <c r="D298" s="18">
        <v>2872.173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0</v>
      </c>
      <c r="L298" s="21">
        <v>2</v>
      </c>
      <c r="M298" s="21">
        <v>0</v>
      </c>
      <c r="N298" s="21">
        <v>0</v>
      </c>
      <c r="O298" s="21">
        <v>1</v>
      </c>
      <c r="P298" s="21">
        <v>2.869</v>
      </c>
      <c r="Q298" s="21">
        <v>0</v>
      </c>
      <c r="R298" s="21">
        <v>0</v>
      </c>
    </row>
    <row r="299" ht="16.5" spans="1:18">
      <c r="A299" s="18">
        <v>399283</v>
      </c>
      <c r="B299" s="18" t="s">
        <v>398</v>
      </c>
      <c r="C299" s="18">
        <v>2367.785</v>
      </c>
      <c r="D299" s="18">
        <v>2764.383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3</v>
      </c>
      <c r="L299" s="21">
        <v>2</v>
      </c>
      <c r="M299" s="21">
        <v>0</v>
      </c>
      <c r="N299" s="21">
        <v>0</v>
      </c>
      <c r="O299" s="21">
        <v>0</v>
      </c>
      <c r="P299" s="21">
        <v>0.613</v>
      </c>
      <c r="Q299" s="21">
        <v>0</v>
      </c>
      <c r="R299" s="21">
        <v>1</v>
      </c>
    </row>
    <row r="300" ht="16.5" spans="1:18">
      <c r="A300" s="18">
        <v>399284</v>
      </c>
      <c r="B300" s="18" t="s">
        <v>399</v>
      </c>
      <c r="C300" s="18">
        <v>2364.624</v>
      </c>
      <c r="D300" s="18">
        <v>2764.99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3</v>
      </c>
      <c r="L300" s="21">
        <v>2</v>
      </c>
      <c r="M300" s="21">
        <v>0</v>
      </c>
      <c r="N300" s="21">
        <v>0</v>
      </c>
      <c r="O300" s="21">
        <v>0</v>
      </c>
      <c r="P300" s="21">
        <v>0.639</v>
      </c>
      <c r="Q300" s="21">
        <v>0</v>
      </c>
      <c r="R300" s="21">
        <v>1</v>
      </c>
    </row>
    <row r="301" ht="16.5" spans="1:18">
      <c r="A301" s="18">
        <v>399285</v>
      </c>
      <c r="B301" s="18" t="s">
        <v>400</v>
      </c>
      <c r="C301" s="18">
        <v>3091.897</v>
      </c>
      <c r="D301" s="18">
        <v>3577.629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2</v>
      </c>
      <c r="M301" s="21">
        <v>0</v>
      </c>
      <c r="N301" s="21">
        <v>0</v>
      </c>
      <c r="O301" s="21">
        <v>0</v>
      </c>
      <c r="P301" s="21">
        <v>1.177</v>
      </c>
      <c r="Q301" s="21">
        <v>0</v>
      </c>
      <c r="R301" s="21">
        <v>0</v>
      </c>
    </row>
    <row r="302" ht="16.5" spans="1:18">
      <c r="A302" s="18">
        <v>399290</v>
      </c>
      <c r="B302" s="18" t="s">
        <v>401</v>
      </c>
      <c r="C302" s="18">
        <v>144.722</v>
      </c>
      <c r="D302" s="18">
        <v>159.11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399291</v>
      </c>
      <c r="B303" s="18" t="s">
        <v>402</v>
      </c>
      <c r="C303" s="18">
        <v>2563.827</v>
      </c>
      <c r="D303" s="18">
        <v>3045.013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2</v>
      </c>
      <c r="L303" s="21">
        <v>2</v>
      </c>
      <c r="M303" s="21">
        <v>0</v>
      </c>
      <c r="N303" s="21">
        <v>0</v>
      </c>
      <c r="O303" s="21">
        <v>0</v>
      </c>
      <c r="P303" s="21">
        <v>5.646</v>
      </c>
      <c r="Q303" s="21">
        <v>0</v>
      </c>
      <c r="R303" s="21">
        <v>1</v>
      </c>
    </row>
    <row r="304" ht="16.5" spans="1:18">
      <c r="A304" s="18">
        <v>399293</v>
      </c>
      <c r="B304" s="18" t="s">
        <v>403</v>
      </c>
      <c r="C304" s="18">
        <v>2914.389</v>
      </c>
      <c r="D304" s="18">
        <v>3444.576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399294</v>
      </c>
      <c r="B305" s="18" t="s">
        <v>404</v>
      </c>
      <c r="C305" s="18">
        <v>2166.208</v>
      </c>
      <c r="D305" s="18">
        <v>2502.763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399295</v>
      </c>
      <c r="B306" s="18" t="s">
        <v>405</v>
      </c>
      <c r="C306" s="18">
        <v>3450.892</v>
      </c>
      <c r="D306" s="18">
        <v>4063.573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399296</v>
      </c>
      <c r="B307" s="18" t="s">
        <v>406</v>
      </c>
      <c r="C307" s="18">
        <v>3620.04</v>
      </c>
      <c r="D307" s="18">
        <v>4241.256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399300</v>
      </c>
      <c r="B308" s="18" t="s">
        <v>245</v>
      </c>
      <c r="C308" s="18">
        <v>3309.359</v>
      </c>
      <c r="D308" s="18">
        <v>3636.561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399303</v>
      </c>
      <c r="B309" s="18" t="s">
        <v>407</v>
      </c>
      <c r="C309" s="18">
        <v>5624.141</v>
      </c>
      <c r="D309" s="18">
        <v>6727.493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1</v>
      </c>
      <c r="L309" s="21">
        <v>2</v>
      </c>
      <c r="M309" s="21">
        <v>0</v>
      </c>
      <c r="N309" s="21">
        <v>0</v>
      </c>
      <c r="O309" s="21">
        <v>0</v>
      </c>
      <c r="P309" s="21">
        <v>1.296</v>
      </c>
      <c r="Q309" s="21">
        <v>0</v>
      </c>
      <c r="R309" s="21">
        <v>0</v>
      </c>
    </row>
    <row r="310" ht="16.5" spans="1:18">
      <c r="A310" s="18">
        <v>399306</v>
      </c>
      <c r="B310" s="18" t="s">
        <v>408</v>
      </c>
      <c r="C310" s="18">
        <v>1171.768</v>
      </c>
      <c r="D310" s="18">
        <v>1287.229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399307</v>
      </c>
      <c r="B311" s="18" t="s">
        <v>409</v>
      </c>
      <c r="C311" s="18">
        <v>257.001</v>
      </c>
      <c r="D311" s="18">
        <v>284.869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399310</v>
      </c>
      <c r="B312" s="18" t="s">
        <v>410</v>
      </c>
      <c r="C312" s="18">
        <v>5413.969</v>
      </c>
      <c r="D312" s="18">
        <v>5911.199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1</v>
      </c>
      <c r="L312" s="21">
        <v>2</v>
      </c>
      <c r="M312" s="21">
        <v>0</v>
      </c>
      <c r="N312" s="21">
        <v>0</v>
      </c>
      <c r="O312" s="21">
        <v>0</v>
      </c>
      <c r="P312" s="21">
        <v>24.693</v>
      </c>
      <c r="Q312" s="21">
        <v>0</v>
      </c>
      <c r="R312" s="21">
        <v>1</v>
      </c>
    </row>
    <row r="313" ht="16.5" spans="1:18">
      <c r="A313" s="18">
        <v>399311</v>
      </c>
      <c r="B313" s="18" t="s">
        <v>411</v>
      </c>
      <c r="C313" s="18">
        <v>3384.851</v>
      </c>
      <c r="D313" s="18">
        <v>3768.301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4</v>
      </c>
      <c r="L313" s="21">
        <v>2</v>
      </c>
      <c r="M313" s="21">
        <v>0</v>
      </c>
      <c r="N313" s="21">
        <v>0</v>
      </c>
      <c r="O313" s="21">
        <v>0</v>
      </c>
      <c r="P313" s="21">
        <v>1.715</v>
      </c>
      <c r="Q313" s="21">
        <v>0</v>
      </c>
      <c r="R313" s="21">
        <v>1</v>
      </c>
    </row>
    <row r="314" ht="16.5" spans="1:18">
      <c r="A314" s="18">
        <v>399312</v>
      </c>
      <c r="B314" s="18" t="s">
        <v>412</v>
      </c>
      <c r="C314" s="18">
        <v>3730.802</v>
      </c>
      <c r="D314" s="18">
        <v>4122.908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0.462</v>
      </c>
      <c r="Q314" s="21">
        <v>0</v>
      </c>
      <c r="R314" s="21">
        <v>1</v>
      </c>
    </row>
    <row r="315" ht="16.5" spans="1:18">
      <c r="A315" s="18">
        <v>399313</v>
      </c>
      <c r="B315" s="18" t="s">
        <v>413</v>
      </c>
      <c r="C315" s="18">
        <v>3995.242</v>
      </c>
      <c r="D315" s="18">
        <v>4375.14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2</v>
      </c>
      <c r="L315" s="21">
        <v>2</v>
      </c>
      <c r="M315" s="21">
        <v>0</v>
      </c>
      <c r="N315" s="21">
        <v>1</v>
      </c>
      <c r="O315" s="21">
        <v>0</v>
      </c>
      <c r="P315" s="21">
        <v>0.274</v>
      </c>
      <c r="Q315" s="21">
        <v>0</v>
      </c>
      <c r="R315" s="21">
        <v>1</v>
      </c>
    </row>
    <row r="316" ht="16.5" spans="1:18">
      <c r="A316" s="18">
        <v>399314</v>
      </c>
      <c r="B316" s="18" t="s">
        <v>414</v>
      </c>
      <c r="C316" s="18">
        <v>3660.427</v>
      </c>
      <c r="D316" s="18">
        <v>4008.65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2</v>
      </c>
      <c r="L316" s="21">
        <v>2</v>
      </c>
      <c r="M316" s="21">
        <v>0</v>
      </c>
      <c r="N316" s="21">
        <v>0</v>
      </c>
      <c r="O316" s="21">
        <v>0</v>
      </c>
      <c r="P316" s="21">
        <v>0.019</v>
      </c>
      <c r="Q316" s="21">
        <v>0</v>
      </c>
      <c r="R316" s="21">
        <v>1</v>
      </c>
    </row>
    <row r="317" ht="16.5" spans="1:18">
      <c r="A317" s="18">
        <v>399315</v>
      </c>
      <c r="B317" s="18" t="s">
        <v>415</v>
      </c>
      <c r="C317" s="18">
        <v>3084.289</v>
      </c>
      <c r="D317" s="18">
        <v>3520.551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399316</v>
      </c>
      <c r="B318" s="18" t="s">
        <v>416</v>
      </c>
      <c r="C318" s="18">
        <v>3723.213</v>
      </c>
      <c r="D318" s="18">
        <v>4352.971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2</v>
      </c>
      <c r="M318" s="21">
        <v>0</v>
      </c>
      <c r="N318" s="21">
        <v>0</v>
      </c>
      <c r="O318" s="21">
        <v>0</v>
      </c>
      <c r="P318" s="21">
        <v>-1.689</v>
      </c>
      <c r="Q318" s="21">
        <v>0</v>
      </c>
      <c r="R318" s="21">
        <v>0</v>
      </c>
    </row>
    <row r="319" ht="16.5" spans="1:18">
      <c r="A319" s="18">
        <v>399317</v>
      </c>
      <c r="B319" s="18" t="s">
        <v>417</v>
      </c>
      <c r="C319" s="18">
        <v>4284.796</v>
      </c>
      <c r="D319" s="18">
        <v>4778.434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2</v>
      </c>
      <c r="M319" s="21">
        <v>0</v>
      </c>
      <c r="N319" s="21">
        <v>0</v>
      </c>
      <c r="O319" s="21">
        <v>0</v>
      </c>
      <c r="P319" s="21">
        <v>-8.075</v>
      </c>
      <c r="Q319" s="21">
        <v>0</v>
      </c>
      <c r="R319" s="21">
        <v>0</v>
      </c>
    </row>
    <row r="320" ht="16.5" spans="1:18">
      <c r="A320" s="18">
        <v>399319</v>
      </c>
      <c r="B320" s="18" t="s">
        <v>418</v>
      </c>
      <c r="C320" s="18">
        <v>2169.399</v>
      </c>
      <c r="D320" s="18">
        <v>2532.261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0.537</v>
      </c>
      <c r="Q320" s="21">
        <v>0</v>
      </c>
      <c r="R320" s="21">
        <v>1</v>
      </c>
    </row>
    <row r="321" ht="16.5" spans="1:18">
      <c r="A321" s="18">
        <v>399320</v>
      </c>
      <c r="B321" s="18" t="s">
        <v>81</v>
      </c>
      <c r="C321" s="18">
        <v>2043.81</v>
      </c>
      <c r="D321" s="18">
        <v>2191.756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2</v>
      </c>
      <c r="M321" s="21">
        <v>0</v>
      </c>
      <c r="N321" s="21">
        <v>0</v>
      </c>
      <c r="O321" s="21">
        <v>0</v>
      </c>
      <c r="P321" s="21">
        <v>-7.275</v>
      </c>
      <c r="Q321" s="21">
        <v>0</v>
      </c>
      <c r="R321" s="21">
        <v>0</v>
      </c>
    </row>
    <row r="322" ht="16.5" spans="1:18">
      <c r="A322" s="18">
        <v>399321</v>
      </c>
      <c r="B322" s="18" t="s">
        <v>80</v>
      </c>
      <c r="C322" s="18">
        <v>6419.792</v>
      </c>
      <c r="D322" s="18">
        <v>6941.854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2</v>
      </c>
      <c r="M322" s="21">
        <v>0</v>
      </c>
      <c r="N322" s="21">
        <v>0</v>
      </c>
      <c r="O322" s="21">
        <v>0</v>
      </c>
      <c r="P322" s="21">
        <v>-0.831</v>
      </c>
      <c r="Q322" s="21">
        <v>0</v>
      </c>
      <c r="R322" s="21">
        <v>0</v>
      </c>
    </row>
    <row r="323" ht="16.5" spans="1:18">
      <c r="A323" s="18">
        <v>399322</v>
      </c>
      <c r="B323" s="18" t="s">
        <v>419</v>
      </c>
      <c r="C323" s="18">
        <v>7766.47</v>
      </c>
      <c r="D323" s="18">
        <v>8664.05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2</v>
      </c>
      <c r="L323" s="21">
        <v>2</v>
      </c>
      <c r="M323" s="21">
        <v>0</v>
      </c>
      <c r="N323" s="21">
        <v>0</v>
      </c>
      <c r="O323" s="21">
        <v>0</v>
      </c>
      <c r="P323" s="21">
        <v>-1.356</v>
      </c>
      <c r="Q323" s="21">
        <v>1</v>
      </c>
      <c r="R323" s="21">
        <v>0</v>
      </c>
    </row>
    <row r="324" ht="16.5" spans="1:18">
      <c r="A324" s="18">
        <v>399324</v>
      </c>
      <c r="B324" s="18" t="s">
        <v>420</v>
      </c>
      <c r="C324" s="18">
        <v>7522.654</v>
      </c>
      <c r="D324" s="18">
        <v>8672.859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1</v>
      </c>
      <c r="L324" s="21">
        <v>2</v>
      </c>
      <c r="M324" s="21">
        <v>0</v>
      </c>
      <c r="N324" s="21">
        <v>0</v>
      </c>
      <c r="O324" s="21">
        <v>1</v>
      </c>
      <c r="P324" s="21">
        <v>0.852</v>
      </c>
      <c r="Q324" s="21">
        <v>0</v>
      </c>
      <c r="R324" s="21">
        <v>0</v>
      </c>
    </row>
    <row r="325" ht="16.5" spans="1:18">
      <c r="A325" s="18">
        <v>399328</v>
      </c>
      <c r="B325" s="18" t="s">
        <v>421</v>
      </c>
      <c r="C325" s="18">
        <v>7910.769</v>
      </c>
      <c r="D325" s="18">
        <v>9183.703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0</v>
      </c>
      <c r="L325" s="21">
        <v>2</v>
      </c>
      <c r="M325" s="21">
        <v>1</v>
      </c>
      <c r="N325" s="21">
        <v>0</v>
      </c>
      <c r="O325" s="21">
        <v>0</v>
      </c>
      <c r="P325" s="21">
        <v>-1.284</v>
      </c>
      <c r="Q325" s="21">
        <v>0</v>
      </c>
      <c r="R325" s="21">
        <v>0</v>
      </c>
    </row>
    <row r="326" ht="16.5" spans="1:18">
      <c r="A326" s="18">
        <v>399330</v>
      </c>
      <c r="B326" s="18" t="s">
        <v>422</v>
      </c>
      <c r="C326" s="18">
        <v>3778.886</v>
      </c>
      <c r="D326" s="18">
        <v>4298.15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4</v>
      </c>
      <c r="L326" s="21">
        <v>0</v>
      </c>
      <c r="M326" s="21">
        <v>0</v>
      </c>
      <c r="N326" s="21">
        <v>0</v>
      </c>
      <c r="O326" s="21">
        <v>0</v>
      </c>
      <c r="P326" s="21">
        <v>-5.443</v>
      </c>
      <c r="Q326" s="21">
        <v>0</v>
      </c>
      <c r="R326" s="21">
        <v>0</v>
      </c>
    </row>
    <row r="327" ht="16.5" spans="1:18">
      <c r="A327" s="18">
        <v>399333</v>
      </c>
      <c r="B327" s="18" t="s">
        <v>423</v>
      </c>
      <c r="C327" s="18">
        <v>6347.898</v>
      </c>
      <c r="D327" s="18">
        <v>7023.722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2</v>
      </c>
      <c r="L327" s="21">
        <v>2</v>
      </c>
      <c r="M327" s="21">
        <v>0</v>
      </c>
      <c r="N327" s="21">
        <v>0</v>
      </c>
      <c r="O327" s="21">
        <v>0</v>
      </c>
      <c r="P327" s="21">
        <v>-8.762</v>
      </c>
      <c r="Q327" s="21">
        <v>0</v>
      </c>
      <c r="R327" s="21">
        <v>-1</v>
      </c>
    </row>
    <row r="328" ht="16.5" spans="1:18">
      <c r="A328" s="18">
        <v>399335</v>
      </c>
      <c r="B328" s="18" t="s">
        <v>424</v>
      </c>
      <c r="C328" s="18">
        <v>3199.443</v>
      </c>
      <c r="D328" s="18">
        <v>3679.944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4</v>
      </c>
      <c r="L328" s="21">
        <v>2</v>
      </c>
      <c r="M328" s="21">
        <v>0</v>
      </c>
      <c r="N328" s="21">
        <v>0</v>
      </c>
      <c r="O328" s="21">
        <v>0</v>
      </c>
      <c r="P328" s="21">
        <v>0.224</v>
      </c>
      <c r="Q328" s="21">
        <v>1</v>
      </c>
      <c r="R328" s="21">
        <v>0</v>
      </c>
    </row>
    <row r="329" ht="16.5" spans="1:18">
      <c r="A329" s="18">
        <v>399337</v>
      </c>
      <c r="B329" s="18" t="s">
        <v>425</v>
      </c>
      <c r="C329" s="18">
        <v>3545.877</v>
      </c>
      <c r="D329" s="18">
        <v>4014.71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0</v>
      </c>
      <c r="L329" s="21">
        <v>2</v>
      </c>
      <c r="M329" s="21">
        <v>0</v>
      </c>
      <c r="N329" s="21">
        <v>0</v>
      </c>
      <c r="O329" s="21">
        <v>0</v>
      </c>
      <c r="P329" s="21">
        <v>-1.994</v>
      </c>
      <c r="Q329" s="21">
        <v>0</v>
      </c>
      <c r="R329" s="21">
        <v>0</v>
      </c>
    </row>
    <row r="330" ht="16.5" spans="1:18">
      <c r="A330" s="18">
        <v>399339</v>
      </c>
      <c r="B330" s="18" t="s">
        <v>426</v>
      </c>
      <c r="C330" s="18">
        <v>5288.28</v>
      </c>
      <c r="D330" s="18">
        <v>5981.203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1</v>
      </c>
      <c r="L330" s="21">
        <v>2</v>
      </c>
      <c r="M330" s="21">
        <v>0</v>
      </c>
      <c r="N330" s="21">
        <v>0</v>
      </c>
      <c r="O330" s="21">
        <v>0</v>
      </c>
      <c r="P330" s="21">
        <v>-6.644</v>
      </c>
      <c r="Q330" s="21">
        <v>-1</v>
      </c>
      <c r="R330" s="21">
        <v>0</v>
      </c>
    </row>
    <row r="331" ht="16.5" spans="1:18">
      <c r="A331" s="18">
        <v>399341</v>
      </c>
      <c r="B331" s="18" t="s">
        <v>427</v>
      </c>
      <c r="C331" s="18">
        <v>1306.135</v>
      </c>
      <c r="D331" s="18">
        <v>1502.923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1</v>
      </c>
      <c r="L331" s="21">
        <v>2</v>
      </c>
      <c r="M331" s="21">
        <v>0</v>
      </c>
      <c r="N331" s="21">
        <v>0</v>
      </c>
      <c r="O331" s="21">
        <v>0</v>
      </c>
      <c r="P331" s="21">
        <v>-1.272</v>
      </c>
      <c r="Q331" s="21">
        <v>0</v>
      </c>
      <c r="R331" s="21">
        <v>0</v>
      </c>
    </row>
    <row r="332" ht="16.5" spans="1:18">
      <c r="A332" s="18">
        <v>399344</v>
      </c>
      <c r="B332" s="18" t="s">
        <v>428</v>
      </c>
      <c r="C332" s="18">
        <v>4536.525</v>
      </c>
      <c r="D332" s="18">
        <v>5150.712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1</v>
      </c>
      <c r="L332" s="21">
        <v>2</v>
      </c>
      <c r="M332" s="21">
        <v>0</v>
      </c>
      <c r="N332" s="21">
        <v>0</v>
      </c>
      <c r="O332" s="21">
        <v>0</v>
      </c>
      <c r="P332" s="21">
        <v>0.336</v>
      </c>
      <c r="Q332" s="21">
        <v>0</v>
      </c>
      <c r="R332" s="21">
        <v>0</v>
      </c>
    </row>
    <row r="333" ht="16.5" spans="1:18">
      <c r="A333" s="18">
        <v>399346</v>
      </c>
      <c r="B333" s="18" t="s">
        <v>429</v>
      </c>
      <c r="C333" s="18">
        <v>2360.061</v>
      </c>
      <c r="D333" s="18">
        <v>2765.387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2</v>
      </c>
      <c r="L333" s="21">
        <v>2</v>
      </c>
      <c r="M333" s="21">
        <v>0</v>
      </c>
      <c r="N333" s="21">
        <v>0</v>
      </c>
      <c r="O333" s="21">
        <v>0</v>
      </c>
      <c r="P333" s="21">
        <v>-1.315</v>
      </c>
      <c r="Q333" s="21">
        <v>0</v>
      </c>
      <c r="R333" s="21">
        <v>0</v>
      </c>
    </row>
    <row r="334" ht="16.5" spans="1:18">
      <c r="A334" s="18">
        <v>399348</v>
      </c>
      <c r="B334" s="18" t="s">
        <v>430</v>
      </c>
      <c r="C334" s="18">
        <v>5073.761</v>
      </c>
      <c r="D334" s="18">
        <v>5733.286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0</v>
      </c>
      <c r="L334" s="21">
        <v>2</v>
      </c>
      <c r="M334" s="21">
        <v>1</v>
      </c>
      <c r="N334" s="21">
        <v>0</v>
      </c>
      <c r="O334" s="21">
        <v>0</v>
      </c>
      <c r="P334" s="21">
        <v>-1.539</v>
      </c>
      <c r="Q334" s="21">
        <v>0</v>
      </c>
      <c r="R334" s="21">
        <v>0</v>
      </c>
    </row>
    <row r="335" ht="16.5" spans="1:18">
      <c r="A335" s="18">
        <v>399350</v>
      </c>
      <c r="B335" s="18" t="s">
        <v>431</v>
      </c>
      <c r="C335" s="18">
        <v>1872.526</v>
      </c>
      <c r="D335" s="18">
        <v>2230.006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2</v>
      </c>
      <c r="L335" s="21">
        <v>1</v>
      </c>
      <c r="M335" s="21">
        <v>1</v>
      </c>
      <c r="N335" s="21">
        <v>-1</v>
      </c>
      <c r="O335" s="21">
        <v>0</v>
      </c>
      <c r="P335" s="21">
        <v>0.73</v>
      </c>
      <c r="Q335" s="21">
        <v>0</v>
      </c>
      <c r="R335" s="21">
        <v>0</v>
      </c>
    </row>
    <row r="336" ht="16.5" spans="1:18">
      <c r="A336" s="18">
        <v>399351</v>
      </c>
      <c r="B336" s="18" t="s">
        <v>432</v>
      </c>
      <c r="C336" s="18">
        <v>7038.879</v>
      </c>
      <c r="D336" s="18">
        <v>7807.573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2</v>
      </c>
      <c r="L336" s="21">
        <v>2</v>
      </c>
      <c r="M336" s="21">
        <v>0</v>
      </c>
      <c r="N336" s="21">
        <v>0</v>
      </c>
      <c r="O336" s="21">
        <v>0</v>
      </c>
      <c r="P336" s="21">
        <v>4.678</v>
      </c>
      <c r="Q336" s="21">
        <v>1</v>
      </c>
      <c r="R336" s="21">
        <v>1</v>
      </c>
    </row>
    <row r="337" ht="16.5" spans="1:18">
      <c r="A337" s="18">
        <v>399353</v>
      </c>
      <c r="B337" s="18" t="s">
        <v>433</v>
      </c>
      <c r="C337" s="18">
        <v>1925.07</v>
      </c>
      <c r="D337" s="18">
        <v>2107.881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0.855</v>
      </c>
      <c r="Q337" s="21">
        <v>0</v>
      </c>
      <c r="R337" s="21">
        <v>1</v>
      </c>
    </row>
    <row r="338" ht="16.5" spans="1:18">
      <c r="A338" s="18">
        <v>399354</v>
      </c>
      <c r="B338" s="18" t="s">
        <v>434</v>
      </c>
      <c r="C338" s="18">
        <v>6339.475</v>
      </c>
      <c r="D338" s="18">
        <v>7051.354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0</v>
      </c>
      <c r="L338" s="21">
        <v>2</v>
      </c>
      <c r="M338" s="21">
        <v>0</v>
      </c>
      <c r="N338" s="21">
        <v>0</v>
      </c>
      <c r="O338" s="21">
        <v>0</v>
      </c>
      <c r="P338" s="21">
        <v>2.536</v>
      </c>
      <c r="Q338" s="21">
        <v>0</v>
      </c>
      <c r="R338" s="21">
        <v>0</v>
      </c>
    </row>
    <row r="339" ht="16.5" spans="1:18">
      <c r="A339" s="18">
        <v>399355</v>
      </c>
      <c r="B339" s="18" t="s">
        <v>435</v>
      </c>
      <c r="C339" s="18">
        <v>2498.926</v>
      </c>
      <c r="D339" s="18">
        <v>2717.209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2</v>
      </c>
      <c r="M339" s="21">
        <v>0</v>
      </c>
      <c r="N339" s="21">
        <v>0</v>
      </c>
      <c r="O339" s="21">
        <v>0</v>
      </c>
      <c r="P339" s="21">
        <v>0.3</v>
      </c>
      <c r="Q339" s="21">
        <v>0</v>
      </c>
      <c r="R339" s="21">
        <v>1</v>
      </c>
    </row>
    <row r="340" ht="16.5" spans="1:18">
      <c r="A340" s="18">
        <v>399357</v>
      </c>
      <c r="B340" s="18" t="s">
        <v>78</v>
      </c>
      <c r="C340" s="18">
        <v>2660.183</v>
      </c>
      <c r="D340" s="18">
        <v>2820.059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2</v>
      </c>
      <c r="M340" s="21">
        <v>0</v>
      </c>
      <c r="N340" s="21">
        <v>1</v>
      </c>
      <c r="O340" s="21">
        <v>0</v>
      </c>
      <c r="P340" s="21">
        <v>4.619</v>
      </c>
      <c r="Q340" s="21">
        <v>0</v>
      </c>
      <c r="R340" s="21">
        <v>1</v>
      </c>
    </row>
    <row r="341" ht="16.5" spans="1:18">
      <c r="A341" s="18">
        <v>399358</v>
      </c>
      <c r="B341" s="18" t="s">
        <v>436</v>
      </c>
      <c r="C341" s="18">
        <v>3730.411</v>
      </c>
      <c r="D341" s="18">
        <v>4155.131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4</v>
      </c>
      <c r="L341" s="21">
        <v>2</v>
      </c>
      <c r="M341" s="21">
        <v>0</v>
      </c>
      <c r="N341" s="21">
        <v>1</v>
      </c>
      <c r="O341" s="21">
        <v>0</v>
      </c>
      <c r="P341" s="21">
        <v>-0.002</v>
      </c>
      <c r="Q341" s="21">
        <v>0</v>
      </c>
      <c r="R341" s="21">
        <v>0</v>
      </c>
    </row>
    <row r="342" ht="16.5" spans="1:18">
      <c r="A342" s="18">
        <v>399359</v>
      </c>
      <c r="B342" s="18" t="s">
        <v>77</v>
      </c>
      <c r="C342" s="18">
        <v>2654.095</v>
      </c>
      <c r="D342" s="18">
        <v>2859.172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0</v>
      </c>
      <c r="L342" s="21">
        <v>2</v>
      </c>
      <c r="M342" s="21">
        <v>0</v>
      </c>
      <c r="N342" s="21">
        <v>0</v>
      </c>
      <c r="O342" s="21">
        <v>0</v>
      </c>
      <c r="P342" s="21">
        <v>-0.093</v>
      </c>
      <c r="Q342" s="21">
        <v>0</v>
      </c>
      <c r="R342" s="21">
        <v>0</v>
      </c>
    </row>
    <row r="343" ht="16.5" spans="1:18">
      <c r="A343" s="18">
        <v>399360</v>
      </c>
      <c r="B343" s="18" t="s">
        <v>437</v>
      </c>
      <c r="C343" s="18">
        <v>3684.242</v>
      </c>
      <c r="D343" s="18">
        <v>4256.465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0</v>
      </c>
      <c r="L343" s="21">
        <v>2</v>
      </c>
      <c r="M343" s="21">
        <v>0</v>
      </c>
      <c r="N343" s="21">
        <v>0</v>
      </c>
      <c r="O343" s="21">
        <v>0</v>
      </c>
      <c r="P343" s="21">
        <v>-3.777</v>
      </c>
      <c r="Q343" s="21">
        <v>0</v>
      </c>
      <c r="R343" s="21">
        <v>0</v>
      </c>
    </row>
    <row r="344" ht="16.5" spans="1:18">
      <c r="A344" s="18">
        <v>399362</v>
      </c>
      <c r="B344" s="18" t="s">
        <v>438</v>
      </c>
      <c r="C344" s="18">
        <v>5021.559</v>
      </c>
      <c r="D344" s="18">
        <v>5683.883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2</v>
      </c>
      <c r="L344" s="21">
        <v>2</v>
      </c>
      <c r="M344" s="21">
        <v>0</v>
      </c>
      <c r="N344" s="21">
        <v>0</v>
      </c>
      <c r="O344" s="21">
        <v>0</v>
      </c>
      <c r="P344" s="21">
        <v>-0.192</v>
      </c>
      <c r="Q344" s="21">
        <v>0</v>
      </c>
      <c r="R344" s="21">
        <v>1</v>
      </c>
    </row>
    <row r="345" ht="16.5" spans="1:18">
      <c r="A345" s="18">
        <v>399363</v>
      </c>
      <c r="B345" s="18" t="s">
        <v>439</v>
      </c>
      <c r="C345" s="18">
        <v>3321.651</v>
      </c>
      <c r="D345" s="18">
        <v>3907.075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3</v>
      </c>
      <c r="L345" s="21">
        <v>2</v>
      </c>
      <c r="M345" s="21">
        <v>0</v>
      </c>
      <c r="N345" s="21">
        <v>0</v>
      </c>
      <c r="O345" s="21">
        <v>0</v>
      </c>
      <c r="P345" s="21">
        <v>-4.701</v>
      </c>
      <c r="Q345" s="21">
        <v>0</v>
      </c>
      <c r="R345" s="21">
        <v>-1</v>
      </c>
    </row>
    <row r="346" ht="16.5" spans="1:18">
      <c r="A346" s="18">
        <v>399364</v>
      </c>
      <c r="B346" s="18" t="s">
        <v>440</v>
      </c>
      <c r="C346" s="18">
        <v>6800.371</v>
      </c>
      <c r="D346" s="18">
        <v>7651.771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1</v>
      </c>
      <c r="L346" s="21">
        <v>2</v>
      </c>
      <c r="M346" s="21">
        <v>0</v>
      </c>
      <c r="N346" s="21">
        <v>0</v>
      </c>
      <c r="O346" s="21">
        <v>0</v>
      </c>
      <c r="P346" s="21">
        <v>-1.021</v>
      </c>
      <c r="Q346" s="21">
        <v>-1</v>
      </c>
      <c r="R346" s="21">
        <v>0</v>
      </c>
    </row>
    <row r="347" ht="16.5" spans="1:18">
      <c r="A347" s="18">
        <v>399365</v>
      </c>
      <c r="B347" s="18" t="s">
        <v>441</v>
      </c>
      <c r="C347" s="18">
        <v>9689.342</v>
      </c>
      <c r="D347" s="18">
        <v>11709.032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2</v>
      </c>
      <c r="L347" s="21">
        <v>2</v>
      </c>
      <c r="M347" s="21">
        <v>0</v>
      </c>
      <c r="N347" s="21">
        <v>0</v>
      </c>
      <c r="O347" s="21">
        <v>0</v>
      </c>
      <c r="P347" s="21">
        <v>-4.42</v>
      </c>
      <c r="Q347" s="21">
        <v>0</v>
      </c>
      <c r="R347" s="21">
        <v>0</v>
      </c>
    </row>
    <row r="348" ht="16.5" spans="1:18">
      <c r="A348" s="18">
        <v>399366</v>
      </c>
      <c r="B348" s="18" t="s">
        <v>442</v>
      </c>
      <c r="C348" s="18">
        <v>1159.344</v>
      </c>
      <c r="D348" s="18">
        <v>1417.449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1</v>
      </c>
      <c r="L348" s="21">
        <v>2</v>
      </c>
      <c r="M348" s="21">
        <v>0</v>
      </c>
      <c r="N348" s="21">
        <v>0</v>
      </c>
      <c r="O348" s="21">
        <v>0</v>
      </c>
      <c r="P348" s="21">
        <v>-9.086</v>
      </c>
      <c r="Q348" s="21">
        <v>0</v>
      </c>
      <c r="R348" s="21">
        <v>-1</v>
      </c>
    </row>
    <row r="349" ht="16.5" spans="1:18">
      <c r="A349" s="18">
        <v>399368</v>
      </c>
      <c r="B349" s="18" t="s">
        <v>443</v>
      </c>
      <c r="C349" s="18">
        <v>5759.64</v>
      </c>
      <c r="D349" s="18">
        <v>6533.604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2</v>
      </c>
      <c r="L349" s="21">
        <v>2</v>
      </c>
      <c r="M349" s="21">
        <v>0</v>
      </c>
      <c r="N349" s="21">
        <v>0</v>
      </c>
      <c r="O349" s="21">
        <v>0</v>
      </c>
      <c r="P349" s="21">
        <v>2.482</v>
      </c>
      <c r="Q349" s="21">
        <v>0</v>
      </c>
      <c r="R349" s="21">
        <v>1</v>
      </c>
    </row>
    <row r="350" ht="16.5" spans="1:18">
      <c r="A350" s="18">
        <v>399369</v>
      </c>
      <c r="B350" s="18" t="s">
        <v>444</v>
      </c>
      <c r="C350" s="18">
        <v>1280.076</v>
      </c>
      <c r="D350" s="18">
        <v>1446.361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3</v>
      </c>
      <c r="L350" s="21">
        <v>0</v>
      </c>
      <c r="M350" s="21">
        <v>0</v>
      </c>
      <c r="N350" s="21">
        <v>0</v>
      </c>
      <c r="O350" s="21">
        <v>0</v>
      </c>
      <c r="P350" s="21">
        <v>0.005</v>
      </c>
      <c r="Q350" s="21">
        <v>0</v>
      </c>
      <c r="R350" s="21">
        <v>0</v>
      </c>
    </row>
    <row r="351" ht="16.5" spans="1:18">
      <c r="A351" s="18">
        <v>399370</v>
      </c>
      <c r="B351" s="18" t="s">
        <v>445</v>
      </c>
      <c r="C351" s="18">
        <v>3191.462</v>
      </c>
      <c r="D351" s="18">
        <v>3699.498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0.006</v>
      </c>
      <c r="Q351" s="21">
        <v>0</v>
      </c>
      <c r="R351" s="21">
        <v>0</v>
      </c>
    </row>
    <row r="352" ht="16.5" spans="1:18">
      <c r="A352" s="18">
        <v>399371</v>
      </c>
      <c r="B352" s="18" t="s">
        <v>76</v>
      </c>
      <c r="C352" s="18">
        <v>5700.779</v>
      </c>
      <c r="D352" s="18">
        <v>6239.49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1</v>
      </c>
      <c r="L352" s="21">
        <v>2</v>
      </c>
      <c r="M352" s="21">
        <v>0</v>
      </c>
      <c r="N352" s="21">
        <v>0</v>
      </c>
      <c r="O352" s="21">
        <v>0</v>
      </c>
      <c r="P352" s="21">
        <v>4.205</v>
      </c>
      <c r="Q352" s="21">
        <v>0</v>
      </c>
      <c r="R352" s="21">
        <v>0</v>
      </c>
    </row>
    <row r="353" ht="16.5" spans="1:18">
      <c r="A353" s="18">
        <v>399372</v>
      </c>
      <c r="B353" s="18" t="s">
        <v>446</v>
      </c>
      <c r="C353" s="18">
        <v>3358.113</v>
      </c>
      <c r="D353" s="18">
        <v>3849.091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0</v>
      </c>
      <c r="M353" s="21">
        <v>1</v>
      </c>
      <c r="N353" s="21">
        <v>0</v>
      </c>
      <c r="O353" s="21">
        <v>0</v>
      </c>
      <c r="P353" s="21">
        <v>0.005</v>
      </c>
      <c r="Q353" s="21">
        <v>0</v>
      </c>
      <c r="R353" s="21">
        <v>0</v>
      </c>
    </row>
    <row r="354" ht="16.5" spans="1:18">
      <c r="A354" s="18">
        <v>399373</v>
      </c>
      <c r="B354" s="18" t="s">
        <v>447</v>
      </c>
      <c r="C354" s="18">
        <v>6923.508</v>
      </c>
      <c r="D354" s="18">
        <v>7419.104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2</v>
      </c>
      <c r="L354" s="21">
        <v>0</v>
      </c>
      <c r="M354" s="21">
        <v>1</v>
      </c>
      <c r="N354" s="21">
        <v>0</v>
      </c>
      <c r="O354" s="21">
        <v>0</v>
      </c>
      <c r="P354" s="21">
        <v>0.01</v>
      </c>
      <c r="Q354" s="21">
        <v>0</v>
      </c>
      <c r="R354" s="21">
        <v>0</v>
      </c>
    </row>
    <row r="355" ht="16.5" spans="1:18">
      <c r="A355" s="18">
        <v>399374</v>
      </c>
      <c r="B355" s="18" t="s">
        <v>448</v>
      </c>
      <c r="C355" s="18">
        <v>2994.567</v>
      </c>
      <c r="D355" s="18">
        <v>3537.652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1</v>
      </c>
      <c r="L355" s="21">
        <v>2</v>
      </c>
      <c r="M355" s="21">
        <v>0</v>
      </c>
      <c r="N355" s="21">
        <v>0</v>
      </c>
      <c r="O355" s="21">
        <v>0</v>
      </c>
      <c r="P355" s="21">
        <v>1.49</v>
      </c>
      <c r="Q355" s="21">
        <v>0</v>
      </c>
      <c r="R355" s="21">
        <v>1</v>
      </c>
    </row>
    <row r="356" ht="16.5" spans="1:18">
      <c r="A356" s="18">
        <v>399375</v>
      </c>
      <c r="B356" s="18" t="s">
        <v>449</v>
      </c>
      <c r="C356" s="18">
        <v>4588.124</v>
      </c>
      <c r="D356" s="18">
        <v>5329.284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0</v>
      </c>
      <c r="L356" s="21">
        <v>2</v>
      </c>
      <c r="M356" s="21">
        <v>0</v>
      </c>
      <c r="N356" s="21">
        <v>0</v>
      </c>
      <c r="O356" s="21">
        <v>1</v>
      </c>
      <c r="P356" s="21">
        <v>0.561</v>
      </c>
      <c r="Q356" s="21">
        <v>0</v>
      </c>
      <c r="R356" s="21">
        <v>0</v>
      </c>
    </row>
    <row r="357" ht="16.5" spans="1:18">
      <c r="A357" s="18">
        <v>399376</v>
      </c>
      <c r="B357" s="18" t="s">
        <v>450</v>
      </c>
      <c r="C357" s="18">
        <v>3630.729</v>
      </c>
      <c r="D357" s="18">
        <v>4358.068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0</v>
      </c>
      <c r="L357" s="21">
        <v>1</v>
      </c>
      <c r="M357" s="21">
        <v>0</v>
      </c>
      <c r="N357" s="21">
        <v>0</v>
      </c>
      <c r="O357" s="21">
        <v>0</v>
      </c>
      <c r="P357" s="21">
        <v>-0.219</v>
      </c>
      <c r="Q357" s="21">
        <v>0</v>
      </c>
      <c r="R357" s="21">
        <v>0</v>
      </c>
    </row>
    <row r="358" ht="16.5" spans="1:18">
      <c r="A358" s="18">
        <v>399377</v>
      </c>
      <c r="B358" s="18" t="s">
        <v>451</v>
      </c>
      <c r="C358" s="18">
        <v>5598.78</v>
      </c>
      <c r="D358" s="18">
        <v>6542.193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4</v>
      </c>
      <c r="L358" s="21">
        <v>2</v>
      </c>
      <c r="M358" s="21">
        <v>0</v>
      </c>
      <c r="N358" s="21">
        <v>0</v>
      </c>
      <c r="O358" s="21">
        <v>0</v>
      </c>
      <c r="P358" s="21">
        <v>3.13</v>
      </c>
      <c r="Q358" s="21">
        <v>0</v>
      </c>
      <c r="R358" s="21">
        <v>1</v>
      </c>
    </row>
    <row r="359" ht="16.5" spans="1:18">
      <c r="A359" s="18">
        <v>399378</v>
      </c>
      <c r="B359" s="18" t="s">
        <v>452</v>
      </c>
      <c r="C359" s="18">
        <v>2068.195</v>
      </c>
      <c r="D359" s="18">
        <v>2301.128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2</v>
      </c>
      <c r="M359" s="21">
        <v>0</v>
      </c>
      <c r="N359" s="21">
        <v>0</v>
      </c>
      <c r="O359" s="21">
        <v>0</v>
      </c>
      <c r="P359" s="21">
        <v>2.973</v>
      </c>
      <c r="Q359" s="21">
        <v>0</v>
      </c>
      <c r="R359" s="21">
        <v>0</v>
      </c>
    </row>
    <row r="360" ht="16.5" spans="1:18">
      <c r="A360" s="18">
        <v>399379</v>
      </c>
      <c r="B360" s="18" t="s">
        <v>453</v>
      </c>
      <c r="C360" s="18">
        <v>6188.818</v>
      </c>
      <c r="D360" s="18">
        <v>6716.404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1</v>
      </c>
      <c r="L360" s="21">
        <v>2</v>
      </c>
      <c r="M360" s="21">
        <v>0</v>
      </c>
      <c r="N360" s="21">
        <v>0</v>
      </c>
      <c r="O360" s="21">
        <v>0</v>
      </c>
      <c r="P360" s="21">
        <v>3.108</v>
      </c>
      <c r="Q360" s="21">
        <v>0</v>
      </c>
      <c r="R360" s="21">
        <v>0</v>
      </c>
    </row>
    <row r="361" ht="16.5" spans="1:18">
      <c r="A361" s="18">
        <v>399380</v>
      </c>
      <c r="B361" s="18" t="s">
        <v>454</v>
      </c>
      <c r="C361" s="18">
        <v>1213.088</v>
      </c>
      <c r="D361" s="18">
        <v>1321.512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2</v>
      </c>
      <c r="L361" s="21">
        <v>2</v>
      </c>
      <c r="M361" s="21">
        <v>0</v>
      </c>
      <c r="N361" s="21">
        <v>0</v>
      </c>
      <c r="O361" s="21">
        <v>0</v>
      </c>
      <c r="P361" s="21">
        <v>5.414</v>
      </c>
      <c r="Q361" s="21">
        <v>0</v>
      </c>
      <c r="R361" s="21">
        <v>0</v>
      </c>
    </row>
    <row r="362" ht="16.5" spans="1:18">
      <c r="A362" s="18">
        <v>399381</v>
      </c>
      <c r="B362" s="18" t="s">
        <v>455</v>
      </c>
      <c r="C362" s="18">
        <v>2941.357</v>
      </c>
      <c r="D362" s="18">
        <v>3483.359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2</v>
      </c>
      <c r="M362" s="21">
        <v>0</v>
      </c>
      <c r="N362" s="21">
        <v>0</v>
      </c>
      <c r="O362" s="21">
        <v>0</v>
      </c>
      <c r="P362" s="21">
        <v>4.678</v>
      </c>
      <c r="Q362" s="21">
        <v>0</v>
      </c>
      <c r="R362" s="21">
        <v>0</v>
      </c>
    </row>
    <row r="363" ht="16.5" spans="1:18">
      <c r="A363" s="18">
        <v>399382</v>
      </c>
      <c r="B363" s="18" t="s">
        <v>456</v>
      </c>
      <c r="C363" s="18">
        <v>2162.648</v>
      </c>
      <c r="D363" s="18">
        <v>2574.582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1</v>
      </c>
      <c r="L363" s="21">
        <v>2</v>
      </c>
      <c r="M363" s="21">
        <v>0</v>
      </c>
      <c r="N363" s="21">
        <v>0</v>
      </c>
      <c r="O363" s="21">
        <v>0</v>
      </c>
      <c r="P363" s="21">
        <v>1.185</v>
      </c>
      <c r="Q363" s="21">
        <v>0</v>
      </c>
      <c r="R363" s="21">
        <v>0</v>
      </c>
    </row>
    <row r="364" ht="16.5" spans="1:18">
      <c r="A364" s="18">
        <v>399383</v>
      </c>
      <c r="B364" s="18" t="s">
        <v>457</v>
      </c>
      <c r="C364" s="18">
        <v>1994.883</v>
      </c>
      <c r="D364" s="18">
        <v>2276.44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0</v>
      </c>
      <c r="L364" s="21">
        <v>2</v>
      </c>
      <c r="M364" s="21">
        <v>0</v>
      </c>
      <c r="N364" s="21">
        <v>0</v>
      </c>
      <c r="O364" s="21">
        <v>0</v>
      </c>
      <c r="P364" s="21">
        <v>0.408</v>
      </c>
      <c r="Q364" s="21">
        <v>0</v>
      </c>
      <c r="R364" s="21">
        <v>0</v>
      </c>
    </row>
    <row r="365" ht="16.5" spans="1:18">
      <c r="A365" s="18">
        <v>399385</v>
      </c>
      <c r="B365" s="18" t="s">
        <v>458</v>
      </c>
      <c r="C365" s="18">
        <v>8854.055</v>
      </c>
      <c r="D365" s="18">
        <v>10945.414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1</v>
      </c>
      <c r="L365" s="21">
        <v>2</v>
      </c>
      <c r="M365" s="21">
        <v>0</v>
      </c>
      <c r="N365" s="21">
        <v>0</v>
      </c>
      <c r="O365" s="21">
        <v>0</v>
      </c>
      <c r="P365" s="21">
        <v>3.3</v>
      </c>
      <c r="Q365" s="21">
        <v>0</v>
      </c>
      <c r="R365" s="21">
        <v>0</v>
      </c>
    </row>
    <row r="366" ht="16.5" spans="1:18">
      <c r="A366" s="18">
        <v>399386</v>
      </c>
      <c r="B366" s="18" t="s">
        <v>459</v>
      </c>
      <c r="C366" s="18">
        <v>4898.896</v>
      </c>
      <c r="D366" s="18">
        <v>5794.805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0</v>
      </c>
      <c r="L366" s="21">
        <v>2</v>
      </c>
      <c r="M366" s="21">
        <v>0</v>
      </c>
      <c r="N366" s="21">
        <v>0</v>
      </c>
      <c r="O366" s="21">
        <v>0</v>
      </c>
      <c r="P366" s="21">
        <v>8.266</v>
      </c>
      <c r="Q366" s="21">
        <v>0</v>
      </c>
      <c r="R366" s="21">
        <v>1</v>
      </c>
    </row>
    <row r="367" ht="16.5" spans="1:18">
      <c r="A367" s="18">
        <v>399388</v>
      </c>
      <c r="B367" s="18" t="s">
        <v>460</v>
      </c>
      <c r="C367" s="18">
        <v>3263.868</v>
      </c>
      <c r="D367" s="18">
        <v>3703.348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1</v>
      </c>
      <c r="L367" s="21">
        <v>2</v>
      </c>
      <c r="M367" s="21">
        <v>0</v>
      </c>
      <c r="N367" s="21">
        <v>0</v>
      </c>
      <c r="O367" s="21">
        <v>1</v>
      </c>
      <c r="P367" s="21">
        <v>8.374</v>
      </c>
      <c r="Q367" s="21">
        <v>0</v>
      </c>
      <c r="R367" s="21">
        <v>1</v>
      </c>
    </row>
    <row r="368" ht="16.5" spans="1:18">
      <c r="A368" s="18">
        <v>399389</v>
      </c>
      <c r="B368" s="18" t="s">
        <v>461</v>
      </c>
      <c r="C368" s="18">
        <v>3438.801</v>
      </c>
      <c r="D368" s="18">
        <v>3901.247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1</v>
      </c>
      <c r="L368" s="21">
        <v>2</v>
      </c>
      <c r="M368" s="21">
        <v>0</v>
      </c>
      <c r="N368" s="21">
        <v>0</v>
      </c>
      <c r="O368" s="21">
        <v>0</v>
      </c>
      <c r="P368" s="21">
        <v>3.83</v>
      </c>
      <c r="Q368" s="21">
        <v>0</v>
      </c>
      <c r="R368" s="21">
        <v>0</v>
      </c>
    </row>
    <row r="369" ht="16.5" spans="1:18">
      <c r="A369" s="18">
        <v>399390</v>
      </c>
      <c r="B369" s="18" t="s">
        <v>462</v>
      </c>
      <c r="C369" s="18">
        <v>2607.483</v>
      </c>
      <c r="D369" s="18">
        <v>2941.61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2</v>
      </c>
      <c r="L369" s="21">
        <v>2</v>
      </c>
      <c r="M369" s="21">
        <v>0</v>
      </c>
      <c r="N369" s="21">
        <v>0</v>
      </c>
      <c r="O369" s="21">
        <v>0</v>
      </c>
      <c r="P369" s="21">
        <v>16.423</v>
      </c>
      <c r="Q369" s="21">
        <v>0</v>
      </c>
      <c r="R369" s="21">
        <v>0</v>
      </c>
    </row>
    <row r="370" ht="16.5" spans="1:18">
      <c r="A370" s="18">
        <v>399391</v>
      </c>
      <c r="B370" s="18" t="s">
        <v>463</v>
      </c>
      <c r="C370" s="18">
        <v>2786.219</v>
      </c>
      <c r="D370" s="18">
        <v>3234.086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3</v>
      </c>
      <c r="L370" s="21">
        <v>2</v>
      </c>
      <c r="M370" s="21">
        <v>0</v>
      </c>
      <c r="N370" s="21">
        <v>0</v>
      </c>
      <c r="O370" s="21">
        <v>0</v>
      </c>
      <c r="P370" s="21">
        <v>13.71</v>
      </c>
      <c r="Q370" s="21">
        <v>0</v>
      </c>
      <c r="R370" s="21">
        <v>1</v>
      </c>
    </row>
    <row r="371" ht="16.5" spans="1:18">
      <c r="A371" s="18">
        <v>399392</v>
      </c>
      <c r="B371" s="18" t="s">
        <v>464</v>
      </c>
      <c r="C371" s="18">
        <v>1896.094</v>
      </c>
      <c r="D371" s="18">
        <v>2141.179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399394</v>
      </c>
      <c r="B372" s="18" t="s">
        <v>465</v>
      </c>
      <c r="C372" s="18">
        <v>7208.909</v>
      </c>
      <c r="D372" s="18">
        <v>8527.328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4</v>
      </c>
      <c r="L372" s="21">
        <v>2</v>
      </c>
      <c r="M372" s="21">
        <v>0</v>
      </c>
      <c r="N372" s="21">
        <v>0</v>
      </c>
      <c r="O372" s="21">
        <v>0</v>
      </c>
      <c r="P372" s="21">
        <v>-4.792</v>
      </c>
      <c r="Q372" s="21">
        <v>0</v>
      </c>
      <c r="R372" s="21">
        <v>0</v>
      </c>
    </row>
    <row r="373" ht="16.5" spans="1:18">
      <c r="A373" s="18">
        <v>399395</v>
      </c>
      <c r="B373" s="18" t="s">
        <v>466</v>
      </c>
      <c r="C373" s="18">
        <v>4622.112</v>
      </c>
      <c r="D373" s="18">
        <v>5656.401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399396</v>
      </c>
      <c r="B374" s="18" t="s">
        <v>467</v>
      </c>
      <c r="C374" s="18">
        <v>16827.842</v>
      </c>
      <c r="D374" s="18">
        <v>21180.414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2</v>
      </c>
      <c r="M374" s="21">
        <v>0</v>
      </c>
      <c r="N374" s="21">
        <v>0</v>
      </c>
      <c r="O374" s="21">
        <v>1</v>
      </c>
      <c r="P374" s="21">
        <v>2.901</v>
      </c>
      <c r="Q374" s="21">
        <v>0</v>
      </c>
      <c r="R374" s="21">
        <v>0</v>
      </c>
    </row>
    <row r="375" ht="16.5" spans="1:18">
      <c r="A375" s="18">
        <v>399397</v>
      </c>
      <c r="B375" s="18" t="s">
        <v>468</v>
      </c>
      <c r="C375" s="18">
        <v>1455.777</v>
      </c>
      <c r="D375" s="18">
        <v>1783.094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2</v>
      </c>
      <c r="L375" s="21">
        <v>2</v>
      </c>
      <c r="M375" s="21">
        <v>0</v>
      </c>
      <c r="N375" s="21">
        <v>0</v>
      </c>
      <c r="O375" s="21">
        <v>0</v>
      </c>
      <c r="P375" s="21">
        <v>-1.551</v>
      </c>
      <c r="Q375" s="21">
        <v>0</v>
      </c>
      <c r="R375" s="21">
        <v>0</v>
      </c>
    </row>
    <row r="376" ht="16.5" spans="1:18">
      <c r="A376" s="18">
        <v>399398</v>
      </c>
      <c r="B376" s="18" t="s">
        <v>469</v>
      </c>
      <c r="C376" s="18">
        <v>8576.795</v>
      </c>
      <c r="D376" s="18">
        <v>10270.414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399399</v>
      </c>
      <c r="B377" s="18" t="s">
        <v>470</v>
      </c>
      <c r="C377" s="18">
        <v>5909.558</v>
      </c>
      <c r="D377" s="18">
        <v>6496.681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399400</v>
      </c>
      <c r="B378" s="18" t="s">
        <v>471</v>
      </c>
      <c r="C378" s="18">
        <v>2922.175</v>
      </c>
      <c r="D378" s="18">
        <v>3228.181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399401</v>
      </c>
      <c r="B379" s="18" t="s">
        <v>472</v>
      </c>
      <c r="C379" s="18">
        <v>3058.642</v>
      </c>
      <c r="D379" s="18">
        <v>3523.818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399403</v>
      </c>
      <c r="B380" s="18" t="s">
        <v>473</v>
      </c>
      <c r="C380" s="18">
        <v>6573.989</v>
      </c>
      <c r="D380" s="18">
        <v>7692.162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2</v>
      </c>
      <c r="L380" s="21">
        <v>2</v>
      </c>
      <c r="M380" s="21">
        <v>0</v>
      </c>
      <c r="N380" s="21">
        <v>0</v>
      </c>
      <c r="O380" s="21">
        <v>0</v>
      </c>
      <c r="P380" s="21">
        <v>1.815</v>
      </c>
      <c r="Q380" s="21">
        <v>0</v>
      </c>
      <c r="R380" s="21">
        <v>0</v>
      </c>
    </row>
    <row r="381" ht="16.5" spans="1:18">
      <c r="A381" s="18">
        <v>399404</v>
      </c>
      <c r="B381" s="18" t="s">
        <v>474</v>
      </c>
      <c r="C381" s="18">
        <v>5677.287</v>
      </c>
      <c r="D381" s="18">
        <v>5981.393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399405</v>
      </c>
      <c r="B382" s="18" t="s">
        <v>475</v>
      </c>
      <c r="C382" s="18">
        <v>1679.097</v>
      </c>
      <c r="D382" s="18">
        <v>1998.779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399406</v>
      </c>
      <c r="B383" s="18" t="s">
        <v>476</v>
      </c>
      <c r="C383" s="18">
        <v>10699.089</v>
      </c>
      <c r="D383" s="18">
        <v>11978.042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3</v>
      </c>
      <c r="L383" s="21">
        <v>2</v>
      </c>
      <c r="M383" s="21">
        <v>0</v>
      </c>
      <c r="N383" s="21">
        <v>0</v>
      </c>
      <c r="O383" s="21">
        <v>0</v>
      </c>
      <c r="P383" s="21">
        <v>0.357</v>
      </c>
      <c r="Q383" s="21">
        <v>0</v>
      </c>
      <c r="R383" s="21">
        <v>1</v>
      </c>
    </row>
    <row r="384" ht="16.5" spans="1:18">
      <c r="A384" s="18">
        <v>399407</v>
      </c>
      <c r="B384" s="18" t="s">
        <v>477</v>
      </c>
      <c r="C384" s="18">
        <v>1623.161</v>
      </c>
      <c r="D384" s="18">
        <v>1873.076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2</v>
      </c>
      <c r="M384" s="21">
        <v>0</v>
      </c>
      <c r="N384" s="21">
        <v>0</v>
      </c>
      <c r="O384" s="21">
        <v>0</v>
      </c>
      <c r="P384" s="21">
        <v>2.477</v>
      </c>
      <c r="Q384" s="21">
        <v>0</v>
      </c>
      <c r="R384" s="21">
        <v>0</v>
      </c>
    </row>
    <row r="385" ht="16.5" spans="1:18">
      <c r="A385" s="18">
        <v>399408</v>
      </c>
      <c r="B385" s="18" t="s">
        <v>478</v>
      </c>
      <c r="C385" s="18">
        <v>11587.186</v>
      </c>
      <c r="D385" s="18">
        <v>13272.441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4</v>
      </c>
      <c r="L385" s="21">
        <v>2</v>
      </c>
      <c r="M385" s="21">
        <v>0</v>
      </c>
      <c r="N385" s="21">
        <v>0</v>
      </c>
      <c r="O385" s="21">
        <v>0</v>
      </c>
      <c r="P385" s="21">
        <v>3.895</v>
      </c>
      <c r="Q385" s="21">
        <v>0</v>
      </c>
      <c r="R385" s="21">
        <v>0</v>
      </c>
    </row>
    <row r="386" ht="16.5" spans="1:18">
      <c r="A386" s="18">
        <v>399409</v>
      </c>
      <c r="B386" s="18" t="s">
        <v>479</v>
      </c>
      <c r="C386" s="18">
        <v>3245.252</v>
      </c>
      <c r="D386" s="18">
        <v>3846.527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2</v>
      </c>
      <c r="M386" s="21">
        <v>0</v>
      </c>
      <c r="N386" s="21">
        <v>0</v>
      </c>
      <c r="O386" s="21">
        <v>0</v>
      </c>
      <c r="P386" s="21">
        <v>4.602</v>
      </c>
      <c r="Q386" s="21">
        <v>0</v>
      </c>
      <c r="R386" s="21">
        <v>0</v>
      </c>
    </row>
    <row r="387" ht="16.5" spans="1:18">
      <c r="A387" s="18">
        <v>399410</v>
      </c>
      <c r="B387" s="18" t="s">
        <v>480</v>
      </c>
      <c r="C387" s="18">
        <v>1475.233</v>
      </c>
      <c r="D387" s="18">
        <v>1692.5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2</v>
      </c>
      <c r="M387" s="21">
        <v>0</v>
      </c>
      <c r="N387" s="21">
        <v>0</v>
      </c>
      <c r="O387" s="21">
        <v>0</v>
      </c>
      <c r="P387" s="21">
        <v>11.411</v>
      </c>
      <c r="Q387" s="21">
        <v>0</v>
      </c>
      <c r="R387" s="21">
        <v>0</v>
      </c>
    </row>
    <row r="388" ht="16.5" spans="1:18">
      <c r="A388" s="18">
        <v>399411</v>
      </c>
      <c r="B388" s="18" t="s">
        <v>481</v>
      </c>
      <c r="C388" s="18">
        <v>3139.046</v>
      </c>
      <c r="D388" s="18">
        <v>3589.352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1</v>
      </c>
      <c r="L388" s="21">
        <v>2</v>
      </c>
      <c r="M388" s="21">
        <v>0</v>
      </c>
      <c r="N388" s="21">
        <v>0</v>
      </c>
      <c r="O388" s="21">
        <v>0</v>
      </c>
      <c r="P388" s="21">
        <v>1.878</v>
      </c>
      <c r="Q388" s="21">
        <v>0</v>
      </c>
      <c r="R388" s="21">
        <v>0</v>
      </c>
    </row>
    <row r="389" ht="16.5" spans="1:18">
      <c r="A389" s="18">
        <v>399413</v>
      </c>
      <c r="B389" s="18" t="s">
        <v>482</v>
      </c>
      <c r="C389" s="18">
        <v>137.491</v>
      </c>
      <c r="D389" s="18">
        <v>149.003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4</v>
      </c>
      <c r="L389" s="21">
        <v>2</v>
      </c>
      <c r="M389" s="21">
        <v>0</v>
      </c>
      <c r="N389" s="21">
        <v>1</v>
      </c>
      <c r="O389" s="21">
        <v>0</v>
      </c>
      <c r="P389" s="21">
        <v>13.838</v>
      </c>
      <c r="Q389" s="21">
        <v>0</v>
      </c>
      <c r="R389" s="21">
        <v>0</v>
      </c>
    </row>
    <row r="390" ht="16.5" spans="1:18">
      <c r="A390" s="18">
        <v>399415</v>
      </c>
      <c r="B390" s="18" t="s">
        <v>43</v>
      </c>
      <c r="C390" s="18">
        <v>5183.443</v>
      </c>
      <c r="D390" s="18">
        <v>5678.965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2</v>
      </c>
      <c r="L390" s="21">
        <v>2</v>
      </c>
      <c r="M390" s="21">
        <v>0</v>
      </c>
      <c r="N390" s="21">
        <v>0</v>
      </c>
      <c r="O390" s="21">
        <v>0</v>
      </c>
      <c r="P390" s="21">
        <v>6.309</v>
      </c>
      <c r="Q390" s="21">
        <v>0</v>
      </c>
      <c r="R390" s="21">
        <v>0</v>
      </c>
    </row>
    <row r="391" ht="16.5" spans="1:18">
      <c r="A391" s="18">
        <v>399416</v>
      </c>
      <c r="B391" s="18" t="s">
        <v>483</v>
      </c>
      <c r="C391" s="18">
        <v>2527.138</v>
      </c>
      <c r="D391" s="18">
        <v>2971.818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3</v>
      </c>
      <c r="L391" s="21">
        <v>2</v>
      </c>
      <c r="M391" s="21">
        <v>0</v>
      </c>
      <c r="N391" s="21">
        <v>0</v>
      </c>
      <c r="O391" s="21">
        <v>0</v>
      </c>
      <c r="P391" s="21">
        <v>-4.389</v>
      </c>
      <c r="Q391" s="21">
        <v>0</v>
      </c>
      <c r="R391" s="21">
        <v>0</v>
      </c>
    </row>
    <row r="392" ht="16.5" spans="1:18">
      <c r="A392" s="18">
        <v>399419</v>
      </c>
      <c r="B392" s="18" t="s">
        <v>484</v>
      </c>
      <c r="C392" s="18">
        <v>1487.961</v>
      </c>
      <c r="D392" s="18">
        <v>1677.067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1</v>
      </c>
      <c r="L392" s="21">
        <v>2</v>
      </c>
      <c r="M392" s="21">
        <v>0</v>
      </c>
      <c r="N392" s="21">
        <v>0</v>
      </c>
      <c r="O392" s="21">
        <v>0</v>
      </c>
      <c r="P392" s="21">
        <v>6.31</v>
      </c>
      <c r="Q392" s="21">
        <v>0</v>
      </c>
      <c r="R392" s="21">
        <v>0</v>
      </c>
    </row>
    <row r="393" ht="16.5" spans="1:18">
      <c r="A393" s="18">
        <v>399422</v>
      </c>
      <c r="B393" s="18" t="s">
        <v>485</v>
      </c>
      <c r="C393" s="18">
        <v>2287.625</v>
      </c>
      <c r="D393" s="18">
        <v>2591.038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1</v>
      </c>
      <c r="L393" s="21">
        <v>2</v>
      </c>
      <c r="M393" s="21">
        <v>0</v>
      </c>
      <c r="N393" s="21">
        <v>0</v>
      </c>
      <c r="O393" s="21">
        <v>0</v>
      </c>
      <c r="P393" s="21">
        <v>1.139</v>
      </c>
      <c r="Q393" s="21">
        <v>0</v>
      </c>
      <c r="R393" s="21">
        <v>0</v>
      </c>
    </row>
    <row r="394" ht="16.5" spans="1:18">
      <c r="A394" s="18">
        <v>399423</v>
      </c>
      <c r="B394" s="18" t="s">
        <v>486</v>
      </c>
      <c r="C394" s="18">
        <v>1767.41</v>
      </c>
      <c r="D394" s="18">
        <v>1992.887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2</v>
      </c>
      <c r="L394" s="21">
        <v>2</v>
      </c>
      <c r="M394" s="21">
        <v>0</v>
      </c>
      <c r="N394" s="21">
        <v>0</v>
      </c>
      <c r="O394" s="21">
        <v>0</v>
      </c>
      <c r="P394" s="21">
        <v>0.722</v>
      </c>
      <c r="Q394" s="21">
        <v>0</v>
      </c>
      <c r="R394" s="21">
        <v>1</v>
      </c>
    </row>
    <row r="395" ht="16.5" spans="1:18">
      <c r="A395" s="18">
        <v>399428</v>
      </c>
      <c r="B395" s="18" t="s">
        <v>487</v>
      </c>
      <c r="C395" s="18">
        <v>2109.976</v>
      </c>
      <c r="D395" s="18">
        <v>2569.705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4</v>
      </c>
      <c r="L395" s="21">
        <v>2</v>
      </c>
      <c r="M395" s="21">
        <v>0</v>
      </c>
      <c r="N395" s="21">
        <v>0</v>
      </c>
      <c r="O395" s="21">
        <v>0</v>
      </c>
      <c r="P395" s="21">
        <v>-2.15</v>
      </c>
      <c r="Q395" s="21">
        <v>0</v>
      </c>
      <c r="R395" s="21">
        <v>0</v>
      </c>
    </row>
    <row r="396" ht="16.5" spans="1:18">
      <c r="A396" s="18">
        <v>399429</v>
      </c>
      <c r="B396" s="18" t="s">
        <v>488</v>
      </c>
      <c r="C396" s="18">
        <v>1092.694</v>
      </c>
      <c r="D396" s="18">
        <v>1263.143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1</v>
      </c>
      <c r="L396" s="21">
        <v>2</v>
      </c>
      <c r="M396" s="21">
        <v>0</v>
      </c>
      <c r="N396" s="21">
        <v>0</v>
      </c>
      <c r="O396" s="21">
        <v>0</v>
      </c>
      <c r="P396" s="21">
        <v>-0.608</v>
      </c>
      <c r="Q396" s="21">
        <v>0</v>
      </c>
      <c r="R396" s="21">
        <v>0</v>
      </c>
    </row>
    <row r="397" ht="16.5" spans="1:18">
      <c r="A397" s="18">
        <v>399431</v>
      </c>
      <c r="B397" s="18" t="s">
        <v>489</v>
      </c>
      <c r="C397" s="18">
        <v>6202.853</v>
      </c>
      <c r="D397" s="18">
        <v>6760.472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2</v>
      </c>
      <c r="L397" s="21">
        <v>2</v>
      </c>
      <c r="M397" s="21">
        <v>0</v>
      </c>
      <c r="N397" s="21">
        <v>0</v>
      </c>
      <c r="O397" s="21">
        <v>0</v>
      </c>
      <c r="P397" s="21">
        <v>2.217</v>
      </c>
      <c r="Q397" s="21">
        <v>0</v>
      </c>
      <c r="R397" s="21">
        <v>0</v>
      </c>
    </row>
    <row r="398" ht="16.5" spans="1:18">
      <c r="A398" s="18">
        <v>399433</v>
      </c>
      <c r="B398" s="18" t="s">
        <v>490</v>
      </c>
      <c r="C398" s="18">
        <v>1552.319</v>
      </c>
      <c r="D398" s="18">
        <v>1694.213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2</v>
      </c>
      <c r="M398" s="21">
        <v>0</v>
      </c>
      <c r="N398" s="21">
        <v>0</v>
      </c>
      <c r="O398" s="21">
        <v>0</v>
      </c>
      <c r="P398" s="21">
        <v>3.489</v>
      </c>
      <c r="Q398" s="21">
        <v>0</v>
      </c>
      <c r="R398" s="21">
        <v>0</v>
      </c>
    </row>
    <row r="399" ht="16.5" spans="1:18">
      <c r="A399" s="18">
        <v>399435</v>
      </c>
      <c r="B399" s="18" t="s">
        <v>491</v>
      </c>
      <c r="C399" s="18">
        <v>3362.144</v>
      </c>
      <c r="D399" s="18">
        <v>4082.173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0</v>
      </c>
      <c r="L399" s="21">
        <v>2</v>
      </c>
      <c r="M399" s="21">
        <v>0</v>
      </c>
      <c r="N399" s="21">
        <v>0</v>
      </c>
      <c r="O399" s="21">
        <v>0</v>
      </c>
      <c r="P399" s="21">
        <v>0.592</v>
      </c>
      <c r="Q399" s="21">
        <v>0</v>
      </c>
      <c r="R399" s="21">
        <v>0</v>
      </c>
    </row>
    <row r="400" ht="16.5" spans="1:18">
      <c r="A400" s="18">
        <v>399436</v>
      </c>
      <c r="B400" s="18" t="s">
        <v>492</v>
      </c>
      <c r="C400" s="18">
        <v>3917.524</v>
      </c>
      <c r="D400" s="18">
        <v>4927.687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4</v>
      </c>
      <c r="L400" s="21">
        <v>2</v>
      </c>
      <c r="M400" s="21">
        <v>0</v>
      </c>
      <c r="N400" s="21">
        <v>1</v>
      </c>
      <c r="O400" s="21">
        <v>0</v>
      </c>
      <c r="P400" s="21">
        <v>13.744</v>
      </c>
      <c r="Q400" s="21">
        <v>0</v>
      </c>
      <c r="R400" s="21">
        <v>0</v>
      </c>
    </row>
    <row r="401" ht="16.5" spans="1:18">
      <c r="A401" s="18">
        <v>399438</v>
      </c>
      <c r="B401" s="18" t="s">
        <v>75</v>
      </c>
      <c r="C401" s="18">
        <v>1939.474</v>
      </c>
      <c r="D401" s="18">
        <v>2133.277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2</v>
      </c>
      <c r="L401" s="21">
        <v>2</v>
      </c>
      <c r="M401" s="21">
        <v>0</v>
      </c>
      <c r="N401" s="21">
        <v>0</v>
      </c>
      <c r="O401" s="21">
        <v>0</v>
      </c>
      <c r="P401" s="21">
        <v>-12.004</v>
      </c>
      <c r="Q401" s="21">
        <v>0</v>
      </c>
      <c r="R401" s="21">
        <v>0</v>
      </c>
    </row>
    <row r="402" ht="16.5" spans="1:18">
      <c r="A402" s="18">
        <v>399439</v>
      </c>
      <c r="B402" s="18" t="s">
        <v>493</v>
      </c>
      <c r="C402" s="18">
        <v>1609.26</v>
      </c>
      <c r="D402" s="18">
        <v>1822.234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4</v>
      </c>
      <c r="L402" s="21">
        <v>2</v>
      </c>
      <c r="M402" s="21">
        <v>0</v>
      </c>
      <c r="N402" s="21">
        <v>1</v>
      </c>
      <c r="O402" s="21">
        <v>0</v>
      </c>
      <c r="P402" s="21">
        <v>2.929</v>
      </c>
      <c r="Q402" s="21">
        <v>1</v>
      </c>
      <c r="R402" s="21">
        <v>0</v>
      </c>
    </row>
    <row r="403" ht="16.5" spans="1:18">
      <c r="A403" s="18">
        <v>399440</v>
      </c>
      <c r="B403" s="18" t="s">
        <v>494</v>
      </c>
      <c r="C403" s="18">
        <v>997.35</v>
      </c>
      <c r="D403" s="18">
        <v>1165.018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1</v>
      </c>
      <c r="L403" s="21">
        <v>2</v>
      </c>
      <c r="M403" s="21">
        <v>0</v>
      </c>
      <c r="N403" s="21">
        <v>0</v>
      </c>
      <c r="O403" s="21">
        <v>0</v>
      </c>
      <c r="P403" s="21">
        <v>0.657</v>
      </c>
      <c r="Q403" s="21">
        <v>0</v>
      </c>
      <c r="R403" s="21">
        <v>0</v>
      </c>
    </row>
    <row r="404" ht="16.5" spans="1:18">
      <c r="A404" s="18">
        <v>399441</v>
      </c>
      <c r="B404" s="18" t="s">
        <v>495</v>
      </c>
      <c r="C404" s="18">
        <v>1795.277</v>
      </c>
      <c r="D404" s="18">
        <v>2155.515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1</v>
      </c>
      <c r="L404" s="21">
        <v>2</v>
      </c>
      <c r="M404" s="21">
        <v>0</v>
      </c>
      <c r="N404" s="21">
        <v>0</v>
      </c>
      <c r="O404" s="21">
        <v>0</v>
      </c>
      <c r="P404" s="21">
        <v>13.532</v>
      </c>
      <c r="Q404" s="21">
        <v>0</v>
      </c>
      <c r="R404" s="21">
        <v>1</v>
      </c>
    </row>
    <row r="405" ht="16.5" spans="1:18">
      <c r="A405" s="18">
        <v>399550</v>
      </c>
      <c r="B405" s="18" t="s">
        <v>496</v>
      </c>
      <c r="C405" s="18">
        <v>6173.061</v>
      </c>
      <c r="D405" s="18">
        <v>6844.405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1</v>
      </c>
      <c r="L405" s="21">
        <v>2</v>
      </c>
      <c r="M405" s="21">
        <v>0</v>
      </c>
      <c r="N405" s="21">
        <v>0</v>
      </c>
      <c r="O405" s="21">
        <v>0</v>
      </c>
      <c r="P405" s="21">
        <v>1.926</v>
      </c>
      <c r="Q405" s="21">
        <v>0</v>
      </c>
      <c r="R405" s="21">
        <v>0</v>
      </c>
    </row>
    <row r="406" ht="16.5" spans="1:18">
      <c r="A406" s="18">
        <v>399551</v>
      </c>
      <c r="B406" s="18" t="s">
        <v>497</v>
      </c>
      <c r="C406" s="18">
        <v>6198.327</v>
      </c>
      <c r="D406" s="18">
        <v>7168.276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2</v>
      </c>
      <c r="L406" s="21">
        <v>2</v>
      </c>
      <c r="M406" s="21">
        <v>0</v>
      </c>
      <c r="N406" s="21">
        <v>0</v>
      </c>
      <c r="O406" s="21">
        <v>0</v>
      </c>
      <c r="P406" s="21">
        <v>18.976</v>
      </c>
      <c r="Q406" s="21">
        <v>0</v>
      </c>
      <c r="R406" s="21">
        <v>1</v>
      </c>
    </row>
    <row r="407" ht="16.5" spans="1:18">
      <c r="A407" s="18">
        <v>399552</v>
      </c>
      <c r="B407" s="18" t="s">
        <v>498</v>
      </c>
      <c r="C407" s="18">
        <v>7238.436</v>
      </c>
      <c r="D407" s="18">
        <v>7983.884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2</v>
      </c>
      <c r="M407" s="21">
        <v>0</v>
      </c>
      <c r="N407" s="21">
        <v>0</v>
      </c>
      <c r="O407" s="21">
        <v>0</v>
      </c>
      <c r="P407" s="21">
        <v>-1.022</v>
      </c>
      <c r="Q407" s="21">
        <v>0</v>
      </c>
      <c r="R407" s="21">
        <v>0</v>
      </c>
    </row>
    <row r="408" ht="16.5" spans="1:18">
      <c r="A408" s="18">
        <v>399553</v>
      </c>
      <c r="B408" s="18" t="s">
        <v>499</v>
      </c>
      <c r="C408" s="18">
        <v>5833.887</v>
      </c>
      <c r="D408" s="18">
        <v>6750.732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2</v>
      </c>
      <c r="M408" s="21">
        <v>0</v>
      </c>
      <c r="N408" s="21">
        <v>0</v>
      </c>
      <c r="O408" s="21">
        <v>0</v>
      </c>
      <c r="P408" s="21">
        <v>9.938</v>
      </c>
      <c r="Q408" s="21">
        <v>0</v>
      </c>
      <c r="R408" s="21">
        <v>1</v>
      </c>
    </row>
    <row r="409" ht="16.5" spans="1:18">
      <c r="A409" s="18">
        <v>399554</v>
      </c>
      <c r="B409" s="18" t="s">
        <v>500</v>
      </c>
      <c r="C409" s="18">
        <v>6086.124</v>
      </c>
      <c r="D409" s="18">
        <v>6731.656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0</v>
      </c>
      <c r="L409" s="21">
        <v>2</v>
      </c>
      <c r="M409" s="21">
        <v>0</v>
      </c>
      <c r="N409" s="21">
        <v>0</v>
      </c>
      <c r="O409" s="21">
        <v>0</v>
      </c>
      <c r="P409" s="21">
        <v>-2.029</v>
      </c>
      <c r="Q409" s="21">
        <v>0</v>
      </c>
      <c r="R409" s="21">
        <v>0</v>
      </c>
    </row>
    <row r="410" ht="16.5" spans="1:18">
      <c r="A410" s="18">
        <v>399555</v>
      </c>
      <c r="B410" s="18" t="s">
        <v>501</v>
      </c>
      <c r="C410" s="18">
        <v>4342.053</v>
      </c>
      <c r="D410" s="18">
        <v>4776.455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1</v>
      </c>
      <c r="L410" s="21">
        <v>2</v>
      </c>
      <c r="M410" s="21">
        <v>0</v>
      </c>
      <c r="N410" s="21">
        <v>0</v>
      </c>
      <c r="O410" s="21">
        <v>0</v>
      </c>
      <c r="P410" s="21">
        <v>6.444</v>
      </c>
      <c r="Q410" s="21">
        <v>0</v>
      </c>
      <c r="R410" s="21">
        <v>1</v>
      </c>
    </row>
    <row r="411" ht="16.5" spans="1:18">
      <c r="A411" s="18">
        <v>399556</v>
      </c>
      <c r="B411" s="18" t="s">
        <v>502</v>
      </c>
      <c r="C411" s="18">
        <v>2054.07</v>
      </c>
      <c r="D411" s="18">
        <v>2298.2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2</v>
      </c>
      <c r="M411" s="21">
        <v>0</v>
      </c>
      <c r="N411" s="21">
        <v>0</v>
      </c>
      <c r="O411" s="21">
        <v>0</v>
      </c>
      <c r="P411" s="21">
        <v>2.31</v>
      </c>
      <c r="Q411" s="21">
        <v>0</v>
      </c>
      <c r="R411" s="21">
        <v>0</v>
      </c>
    </row>
    <row r="412" ht="16.5" spans="1:18">
      <c r="A412" s="18">
        <v>399557</v>
      </c>
      <c r="B412" s="18" t="s">
        <v>503</v>
      </c>
      <c r="C412" s="18">
        <v>1173.443</v>
      </c>
      <c r="D412" s="18">
        <v>1431.387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2</v>
      </c>
      <c r="M412" s="21">
        <v>0</v>
      </c>
      <c r="N412" s="21">
        <v>0</v>
      </c>
      <c r="O412" s="21">
        <v>0</v>
      </c>
      <c r="P412" s="21">
        <v>5.42</v>
      </c>
      <c r="Q412" s="21">
        <v>0</v>
      </c>
      <c r="R412" s="21">
        <v>0</v>
      </c>
    </row>
    <row r="413" ht="16.5" spans="1:18">
      <c r="A413" s="18">
        <v>399602</v>
      </c>
      <c r="B413" s="18" t="s">
        <v>504</v>
      </c>
      <c r="C413" s="18">
        <v>765.011</v>
      </c>
      <c r="D413" s="18">
        <v>873.416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0</v>
      </c>
      <c r="L413" s="21">
        <v>2</v>
      </c>
      <c r="M413" s="21">
        <v>0</v>
      </c>
      <c r="N413" s="21">
        <v>0</v>
      </c>
      <c r="O413" s="21">
        <v>0</v>
      </c>
      <c r="P413" s="21">
        <v>1.094</v>
      </c>
      <c r="Q413" s="21">
        <v>0</v>
      </c>
      <c r="R413" s="21">
        <v>0</v>
      </c>
    </row>
    <row r="414" ht="16.5" spans="1:18">
      <c r="A414" s="18">
        <v>399604</v>
      </c>
      <c r="B414" s="18" t="s">
        <v>505</v>
      </c>
      <c r="C414" s="18">
        <v>1535.158</v>
      </c>
      <c r="D414" s="18">
        <v>1756.586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1</v>
      </c>
      <c r="L414" s="21">
        <v>2</v>
      </c>
      <c r="M414" s="21">
        <v>0</v>
      </c>
      <c r="N414" s="21">
        <v>0</v>
      </c>
      <c r="O414" s="21">
        <v>0</v>
      </c>
      <c r="P414" s="21">
        <v>8.428</v>
      </c>
      <c r="Q414" s="21">
        <v>0</v>
      </c>
      <c r="R414" s="21">
        <v>1</v>
      </c>
    </row>
    <row r="415" ht="16.5" spans="1:18">
      <c r="A415" s="18">
        <v>399606</v>
      </c>
      <c r="B415" s="18" t="s">
        <v>506</v>
      </c>
      <c r="C415" s="18">
        <v>1718.085</v>
      </c>
      <c r="D415" s="18">
        <v>2010.874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0</v>
      </c>
      <c r="L415" s="21">
        <v>2</v>
      </c>
      <c r="M415" s="21">
        <v>0</v>
      </c>
      <c r="N415" s="21">
        <v>0</v>
      </c>
      <c r="O415" s="21">
        <v>0</v>
      </c>
      <c r="P415" s="21">
        <v>5.427</v>
      </c>
      <c r="Q415" s="21">
        <v>0</v>
      </c>
      <c r="R415" s="21">
        <v>1</v>
      </c>
    </row>
    <row r="416" ht="16.5" spans="1:18">
      <c r="A416" s="18">
        <v>399608</v>
      </c>
      <c r="B416" s="18" t="s">
        <v>507</v>
      </c>
      <c r="C416" s="18">
        <v>2206.702</v>
      </c>
      <c r="D416" s="18">
        <v>2526.734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1</v>
      </c>
      <c r="L416" s="21">
        <v>2</v>
      </c>
      <c r="M416" s="21">
        <v>0</v>
      </c>
      <c r="N416" s="21">
        <v>0</v>
      </c>
      <c r="O416" s="21">
        <v>0</v>
      </c>
      <c r="P416" s="21">
        <v>-0.927</v>
      </c>
      <c r="Q416" s="21">
        <v>0</v>
      </c>
      <c r="R416" s="21">
        <v>0</v>
      </c>
    </row>
    <row r="417" ht="16.5" spans="1:18">
      <c r="A417" s="18">
        <v>399610</v>
      </c>
      <c r="B417" s="18" t="s">
        <v>508</v>
      </c>
      <c r="C417" s="18">
        <v>4665.489</v>
      </c>
      <c r="D417" s="18">
        <v>5350.869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4</v>
      </c>
      <c r="L417" s="21">
        <v>2</v>
      </c>
      <c r="M417" s="21">
        <v>-1</v>
      </c>
      <c r="N417" s="21">
        <v>1</v>
      </c>
      <c r="O417" s="21">
        <v>0</v>
      </c>
      <c r="P417" s="21">
        <v>4.158</v>
      </c>
      <c r="Q417" s="21">
        <v>0</v>
      </c>
      <c r="R417" s="21">
        <v>0</v>
      </c>
    </row>
    <row r="418" ht="16.5" spans="1:18">
      <c r="A418" s="18">
        <v>399611</v>
      </c>
      <c r="B418" s="18" t="s">
        <v>509</v>
      </c>
      <c r="C418" s="18">
        <v>1791.67</v>
      </c>
      <c r="D418" s="18">
        <v>2027.989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2</v>
      </c>
      <c r="M418" s="21">
        <v>0</v>
      </c>
      <c r="N418" s="21">
        <v>0</v>
      </c>
      <c r="O418" s="21">
        <v>0</v>
      </c>
      <c r="P418" s="21">
        <v>8.987</v>
      </c>
      <c r="Q418" s="21">
        <v>0</v>
      </c>
      <c r="R418" s="21">
        <v>0</v>
      </c>
    </row>
    <row r="419" ht="16.5" spans="1:18">
      <c r="A419" s="18">
        <v>399612</v>
      </c>
      <c r="B419" s="18" t="s">
        <v>510</v>
      </c>
      <c r="C419" s="18">
        <v>1547.942</v>
      </c>
      <c r="D419" s="18">
        <v>1764.174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0</v>
      </c>
      <c r="L419" s="21">
        <v>2</v>
      </c>
      <c r="M419" s="21">
        <v>1</v>
      </c>
      <c r="N419" s="21">
        <v>0</v>
      </c>
      <c r="O419" s="21">
        <v>0</v>
      </c>
      <c r="P419" s="21">
        <v>-4.936</v>
      </c>
      <c r="Q419" s="21">
        <v>0</v>
      </c>
      <c r="R419" s="21">
        <v>0</v>
      </c>
    </row>
    <row r="420" ht="16.5" spans="1:18">
      <c r="A420" s="18">
        <v>399613</v>
      </c>
      <c r="B420" s="18" t="s">
        <v>511</v>
      </c>
      <c r="C420" s="18">
        <v>2581.554</v>
      </c>
      <c r="D420" s="18">
        <v>3250.574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2</v>
      </c>
      <c r="M420" s="21">
        <v>0</v>
      </c>
      <c r="N420" s="21">
        <v>0</v>
      </c>
      <c r="O420" s="21">
        <v>0</v>
      </c>
      <c r="P420" s="21">
        <v>8.557</v>
      </c>
      <c r="Q420" s="21">
        <v>0</v>
      </c>
      <c r="R420" s="21">
        <v>1</v>
      </c>
    </row>
    <row r="421" ht="16.5" spans="1:18">
      <c r="A421" s="18">
        <v>399614</v>
      </c>
      <c r="B421" s="18" t="s">
        <v>512</v>
      </c>
      <c r="C421" s="18">
        <v>2106.853</v>
      </c>
      <c r="D421" s="18">
        <v>2585.89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1</v>
      </c>
      <c r="L421" s="21">
        <v>2</v>
      </c>
      <c r="M421" s="21">
        <v>0</v>
      </c>
      <c r="N421" s="21">
        <v>0</v>
      </c>
      <c r="O421" s="21">
        <v>0</v>
      </c>
      <c r="P421" s="21">
        <v>0.095</v>
      </c>
      <c r="Q421" s="21">
        <v>0</v>
      </c>
      <c r="R421" s="21">
        <v>0</v>
      </c>
    </row>
    <row r="422" ht="16.5" spans="1:18">
      <c r="A422" s="18">
        <v>399617</v>
      </c>
      <c r="B422" s="18" t="s">
        <v>513</v>
      </c>
      <c r="C422" s="18">
        <v>8849.275</v>
      </c>
      <c r="D422" s="18">
        <v>11095.528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3</v>
      </c>
      <c r="L422" s="21">
        <v>2</v>
      </c>
      <c r="M422" s="21">
        <v>0</v>
      </c>
      <c r="N422" s="21">
        <v>0</v>
      </c>
      <c r="O422" s="21">
        <v>0</v>
      </c>
      <c r="P422" s="21">
        <v>-2.049</v>
      </c>
      <c r="Q422" s="21">
        <v>0</v>
      </c>
      <c r="R422" s="21">
        <v>-1</v>
      </c>
    </row>
    <row r="423" ht="16.5" spans="1:18">
      <c r="A423" s="18">
        <v>399618</v>
      </c>
      <c r="B423" s="18" t="s">
        <v>514</v>
      </c>
      <c r="C423" s="18">
        <v>7458.932</v>
      </c>
      <c r="D423" s="18">
        <v>8962.492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2</v>
      </c>
      <c r="M423" s="21">
        <v>0</v>
      </c>
      <c r="N423" s="21">
        <v>0</v>
      </c>
      <c r="O423" s="21">
        <v>0</v>
      </c>
      <c r="P423" s="21">
        <v>4.925</v>
      </c>
      <c r="Q423" s="21">
        <v>0</v>
      </c>
      <c r="R423" s="21">
        <v>0</v>
      </c>
    </row>
    <row r="424" ht="16.5" spans="1:18">
      <c r="A424" s="18">
        <v>399620</v>
      </c>
      <c r="B424" s="18" t="s">
        <v>515</v>
      </c>
      <c r="C424" s="18">
        <v>3072.668</v>
      </c>
      <c r="D424" s="18">
        <v>3486.144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2</v>
      </c>
      <c r="M424" s="21">
        <v>0</v>
      </c>
      <c r="N424" s="21">
        <v>0</v>
      </c>
      <c r="O424" s="21">
        <v>0</v>
      </c>
      <c r="P424" s="21">
        <v>5.268</v>
      </c>
      <c r="Q424" s="21">
        <v>0</v>
      </c>
      <c r="R424" s="21">
        <v>0</v>
      </c>
    </row>
    <row r="425" ht="16.5" spans="1:18">
      <c r="A425" s="18">
        <v>399621</v>
      </c>
      <c r="B425" s="18" t="s">
        <v>516</v>
      </c>
      <c r="C425" s="18">
        <v>3519.274</v>
      </c>
      <c r="D425" s="18">
        <v>4328.799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1</v>
      </c>
      <c r="L425" s="21">
        <v>2</v>
      </c>
      <c r="M425" s="21">
        <v>0</v>
      </c>
      <c r="N425" s="21">
        <v>0</v>
      </c>
      <c r="O425" s="21">
        <v>0</v>
      </c>
      <c r="P425" s="21">
        <v>0.326</v>
      </c>
      <c r="Q425" s="21">
        <v>0</v>
      </c>
      <c r="R425" s="21">
        <v>0</v>
      </c>
    </row>
    <row r="426" ht="16.5" spans="1:18">
      <c r="A426" s="18">
        <v>399622</v>
      </c>
      <c r="B426" s="18" t="s">
        <v>517</v>
      </c>
      <c r="C426" s="18">
        <v>1620.827</v>
      </c>
      <c r="D426" s="18">
        <v>1855.842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4</v>
      </c>
      <c r="L426" s="21">
        <v>2</v>
      </c>
      <c r="M426" s="21">
        <v>0</v>
      </c>
      <c r="N426" s="21">
        <v>1</v>
      </c>
      <c r="O426" s="21">
        <v>0</v>
      </c>
      <c r="P426" s="21">
        <v>15.226</v>
      </c>
      <c r="Q426" s="21">
        <v>0</v>
      </c>
      <c r="R426" s="21">
        <v>0</v>
      </c>
    </row>
    <row r="427" ht="16.5" spans="1:18">
      <c r="A427" s="18">
        <v>399623</v>
      </c>
      <c r="B427" s="18" t="s">
        <v>518</v>
      </c>
      <c r="C427" s="18">
        <v>5611.501</v>
      </c>
      <c r="D427" s="18">
        <v>6390.752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0</v>
      </c>
      <c r="L427" s="21">
        <v>2</v>
      </c>
      <c r="M427" s="21">
        <v>1</v>
      </c>
      <c r="N427" s="21">
        <v>0</v>
      </c>
      <c r="O427" s="21">
        <v>0</v>
      </c>
      <c r="P427" s="21">
        <v>-6.954</v>
      </c>
      <c r="Q427" s="21">
        <v>0</v>
      </c>
      <c r="R427" s="21">
        <v>0</v>
      </c>
    </row>
    <row r="428" ht="16.5" spans="1:18">
      <c r="A428" s="18">
        <v>399624</v>
      </c>
      <c r="B428" s="18" t="s">
        <v>519</v>
      </c>
      <c r="C428" s="18">
        <v>1442.132</v>
      </c>
      <c r="D428" s="18">
        <v>1699.475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1</v>
      </c>
      <c r="L428" s="21">
        <v>2</v>
      </c>
      <c r="M428" s="21">
        <v>0</v>
      </c>
      <c r="N428" s="21">
        <v>0</v>
      </c>
      <c r="O428" s="21">
        <v>1</v>
      </c>
      <c r="P428" s="21">
        <v>21.022</v>
      </c>
      <c r="Q428" s="21">
        <v>0</v>
      </c>
      <c r="R428" s="21">
        <v>1</v>
      </c>
    </row>
    <row r="429" ht="16.5" spans="1:18">
      <c r="A429" s="18">
        <v>399625</v>
      </c>
      <c r="B429" s="18" t="s">
        <v>520</v>
      </c>
      <c r="C429" s="18">
        <v>1369.78</v>
      </c>
      <c r="D429" s="18">
        <v>1578.924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0</v>
      </c>
      <c r="L429" s="21">
        <v>2</v>
      </c>
      <c r="M429" s="21">
        <v>0</v>
      </c>
      <c r="N429" s="21">
        <v>0</v>
      </c>
      <c r="O429" s="21">
        <v>0</v>
      </c>
      <c r="P429" s="21">
        <v>27.89</v>
      </c>
      <c r="Q429" s="21">
        <v>0</v>
      </c>
      <c r="R429" s="21">
        <v>0</v>
      </c>
    </row>
    <row r="430" ht="16.5" spans="1:18">
      <c r="A430" s="18">
        <v>399626</v>
      </c>
      <c r="B430" s="18" t="s">
        <v>521</v>
      </c>
      <c r="C430" s="18">
        <v>1037.114</v>
      </c>
      <c r="D430" s="18">
        <v>1212.731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2</v>
      </c>
      <c r="L430" s="21">
        <v>2</v>
      </c>
      <c r="M430" s="21">
        <v>0</v>
      </c>
      <c r="N430" s="21">
        <v>0</v>
      </c>
      <c r="O430" s="21">
        <v>0</v>
      </c>
      <c r="P430" s="21">
        <v>0.845</v>
      </c>
      <c r="Q430" s="21">
        <v>0</v>
      </c>
      <c r="R430" s="21">
        <v>1</v>
      </c>
    </row>
    <row r="431" ht="16.5" spans="1:18">
      <c r="A431" s="18">
        <v>399627</v>
      </c>
      <c r="B431" s="18" t="s">
        <v>522</v>
      </c>
      <c r="C431" s="18">
        <v>1713.583</v>
      </c>
      <c r="D431" s="18">
        <v>1932.388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2</v>
      </c>
      <c r="L431" s="21">
        <v>2</v>
      </c>
      <c r="M431" s="21">
        <v>0</v>
      </c>
      <c r="N431" s="21">
        <v>0</v>
      </c>
      <c r="O431" s="21">
        <v>1</v>
      </c>
      <c r="P431" s="21">
        <v>5.72</v>
      </c>
      <c r="Q431" s="21">
        <v>0</v>
      </c>
      <c r="R431" s="21">
        <v>1</v>
      </c>
    </row>
    <row r="432" ht="16.5" spans="1:18">
      <c r="A432" s="18">
        <v>399628</v>
      </c>
      <c r="B432" s="18" t="s">
        <v>523</v>
      </c>
      <c r="C432" s="18">
        <v>1327.373</v>
      </c>
      <c r="D432" s="18">
        <v>1583.235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2</v>
      </c>
      <c r="M432" s="21">
        <v>0</v>
      </c>
      <c r="N432" s="21">
        <v>0</v>
      </c>
      <c r="O432" s="21">
        <v>0</v>
      </c>
      <c r="P432" s="21">
        <v>8.184</v>
      </c>
      <c r="Q432" s="21">
        <v>0</v>
      </c>
      <c r="R432" s="21">
        <v>0</v>
      </c>
    </row>
    <row r="433" ht="16.5" spans="1:18">
      <c r="A433" s="18">
        <v>399629</v>
      </c>
      <c r="B433" s="18" t="s">
        <v>524</v>
      </c>
      <c r="C433" s="18">
        <v>1995.574</v>
      </c>
      <c r="D433" s="18">
        <v>2349.114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2</v>
      </c>
      <c r="M433" s="21">
        <v>0</v>
      </c>
      <c r="N433" s="21">
        <v>0</v>
      </c>
      <c r="O433" s="21">
        <v>0</v>
      </c>
      <c r="P433" s="21">
        <v>3.043</v>
      </c>
      <c r="Q433" s="21">
        <v>0</v>
      </c>
      <c r="R433" s="21">
        <v>0</v>
      </c>
    </row>
    <row r="434" ht="16.5" spans="1:18">
      <c r="A434" s="18">
        <v>399630</v>
      </c>
      <c r="B434" s="18" t="s">
        <v>525</v>
      </c>
      <c r="C434" s="18">
        <v>980.997</v>
      </c>
      <c r="D434" s="18">
        <v>1152.224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1</v>
      </c>
      <c r="L434" s="21">
        <v>2</v>
      </c>
      <c r="M434" s="21">
        <v>0</v>
      </c>
      <c r="N434" s="21">
        <v>0</v>
      </c>
      <c r="O434" s="21">
        <v>1</v>
      </c>
      <c r="P434" s="21">
        <v>0.801</v>
      </c>
      <c r="Q434" s="21">
        <v>0</v>
      </c>
      <c r="R434" s="21">
        <v>0</v>
      </c>
    </row>
    <row r="435" ht="16.5" spans="1:18">
      <c r="A435" s="18">
        <v>399631</v>
      </c>
      <c r="B435" s="18" t="s">
        <v>526</v>
      </c>
      <c r="C435" s="18">
        <v>1699.462</v>
      </c>
      <c r="D435" s="18">
        <v>1931.97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4</v>
      </c>
      <c r="L435" s="21">
        <v>2</v>
      </c>
      <c r="M435" s="21">
        <v>0</v>
      </c>
      <c r="N435" s="21">
        <v>0</v>
      </c>
      <c r="O435" s="21">
        <v>0</v>
      </c>
      <c r="P435" s="21">
        <v>2.763</v>
      </c>
      <c r="Q435" s="21">
        <v>0</v>
      </c>
      <c r="R435" s="21">
        <v>0</v>
      </c>
    </row>
    <row r="436" ht="16.5" spans="1:18">
      <c r="A436" s="18">
        <v>399632</v>
      </c>
      <c r="B436" s="18" t="s">
        <v>527</v>
      </c>
      <c r="C436" s="18">
        <v>3499.79</v>
      </c>
      <c r="D436" s="18">
        <v>4014.936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0</v>
      </c>
      <c r="L436" s="21">
        <v>2</v>
      </c>
      <c r="M436" s="21">
        <v>0</v>
      </c>
      <c r="N436" s="21">
        <v>0</v>
      </c>
      <c r="O436" s="21">
        <v>0</v>
      </c>
      <c r="P436" s="21">
        <v>-0.395</v>
      </c>
      <c r="Q436" s="21">
        <v>0</v>
      </c>
      <c r="R436" s="21">
        <v>0</v>
      </c>
    </row>
    <row r="437" ht="16.5" spans="1:18">
      <c r="A437" s="18">
        <v>399633</v>
      </c>
      <c r="B437" s="18" t="s">
        <v>528</v>
      </c>
      <c r="C437" s="18">
        <v>3786.504</v>
      </c>
      <c r="D437" s="18">
        <v>4409.651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2</v>
      </c>
      <c r="L437" s="21">
        <v>2</v>
      </c>
      <c r="M437" s="21">
        <v>0</v>
      </c>
      <c r="N437" s="21">
        <v>0</v>
      </c>
      <c r="O437" s="21">
        <v>0</v>
      </c>
      <c r="P437" s="21">
        <v>11.917</v>
      </c>
      <c r="Q437" s="21">
        <v>0</v>
      </c>
      <c r="R437" s="21">
        <v>0</v>
      </c>
    </row>
    <row r="438" ht="16.5" spans="1:18">
      <c r="A438" s="18">
        <v>399634</v>
      </c>
      <c r="B438" s="18" t="s">
        <v>529</v>
      </c>
      <c r="C438" s="18">
        <v>2628.267</v>
      </c>
      <c r="D438" s="18">
        <v>3001.357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3</v>
      </c>
      <c r="L438" s="21">
        <v>2</v>
      </c>
      <c r="M438" s="21">
        <v>0</v>
      </c>
      <c r="N438" s="21">
        <v>0</v>
      </c>
      <c r="O438" s="21">
        <v>0</v>
      </c>
      <c r="P438" s="21">
        <v>0.138</v>
      </c>
      <c r="Q438" s="21">
        <v>1</v>
      </c>
      <c r="R438" s="21">
        <v>1</v>
      </c>
    </row>
    <row r="439" ht="16.5" spans="1:18">
      <c r="A439" s="18">
        <v>399635</v>
      </c>
      <c r="B439" s="18" t="s">
        <v>530</v>
      </c>
      <c r="C439" s="18">
        <v>1151.22</v>
      </c>
      <c r="D439" s="18">
        <v>1375.832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1</v>
      </c>
      <c r="L439" s="21">
        <v>2</v>
      </c>
      <c r="M439" s="21">
        <v>0</v>
      </c>
      <c r="N439" s="21">
        <v>0</v>
      </c>
      <c r="O439" s="21">
        <v>0</v>
      </c>
      <c r="P439" s="21">
        <v>14.296</v>
      </c>
      <c r="Q439" s="21">
        <v>0</v>
      </c>
      <c r="R439" s="21">
        <v>0</v>
      </c>
    </row>
    <row r="440" ht="16.5" spans="1:18">
      <c r="A440" s="18">
        <v>399636</v>
      </c>
      <c r="B440" s="18" t="s">
        <v>531</v>
      </c>
      <c r="C440" s="18">
        <v>3688.118</v>
      </c>
      <c r="D440" s="18">
        <v>4192.663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1</v>
      </c>
      <c r="L440" s="21">
        <v>2</v>
      </c>
      <c r="M440" s="21">
        <v>0</v>
      </c>
      <c r="N440" s="21">
        <v>0</v>
      </c>
      <c r="O440" s="21">
        <v>0</v>
      </c>
      <c r="P440" s="21">
        <v>-1.306</v>
      </c>
      <c r="Q440" s="21">
        <v>0</v>
      </c>
      <c r="R440" s="21">
        <v>0</v>
      </c>
    </row>
    <row r="441" ht="16.5" spans="1:18">
      <c r="A441" s="18">
        <v>399639</v>
      </c>
      <c r="B441" s="18" t="s">
        <v>532</v>
      </c>
      <c r="C441" s="18">
        <v>1414.464</v>
      </c>
      <c r="D441" s="18">
        <v>1724.729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0</v>
      </c>
      <c r="L441" s="21">
        <v>2</v>
      </c>
      <c r="M441" s="21">
        <v>0</v>
      </c>
      <c r="N441" s="21">
        <v>0</v>
      </c>
      <c r="O441" s="21">
        <v>0</v>
      </c>
      <c r="P441" s="21">
        <v>12.86</v>
      </c>
      <c r="Q441" s="21">
        <v>0</v>
      </c>
      <c r="R441" s="21">
        <v>1</v>
      </c>
    </row>
    <row r="442" ht="16.5" spans="1:18">
      <c r="A442" s="18">
        <v>399640</v>
      </c>
      <c r="B442" s="18" t="s">
        <v>533</v>
      </c>
      <c r="C442" s="18">
        <v>1476.739</v>
      </c>
      <c r="D442" s="18">
        <v>1729.673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0</v>
      </c>
      <c r="L442" s="21">
        <v>2</v>
      </c>
      <c r="M442" s="21">
        <v>0</v>
      </c>
      <c r="N442" s="21">
        <v>0</v>
      </c>
      <c r="O442" s="21">
        <v>0</v>
      </c>
      <c r="P442" s="21">
        <v>-4.009</v>
      </c>
      <c r="Q442" s="21">
        <v>0</v>
      </c>
      <c r="R442" s="21">
        <v>0</v>
      </c>
    </row>
    <row r="443" ht="16.5" spans="1:18">
      <c r="A443" s="18">
        <v>399641</v>
      </c>
      <c r="B443" s="18" t="s">
        <v>534</v>
      </c>
      <c r="C443" s="18">
        <v>1627.076</v>
      </c>
      <c r="D443" s="18">
        <v>1849.119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2</v>
      </c>
      <c r="M443" s="21">
        <v>0</v>
      </c>
      <c r="N443" s="21">
        <v>-1</v>
      </c>
      <c r="O443" s="21">
        <v>0</v>
      </c>
      <c r="P443" s="21">
        <v>-2.347</v>
      </c>
      <c r="Q443" s="21">
        <v>0</v>
      </c>
      <c r="R443" s="21">
        <v>0</v>
      </c>
    </row>
    <row r="444" ht="16.5" spans="1:18">
      <c r="A444" s="18">
        <v>399642</v>
      </c>
      <c r="B444" s="18" t="s">
        <v>535</v>
      </c>
      <c r="C444" s="18">
        <v>1374.823</v>
      </c>
      <c r="D444" s="18">
        <v>1542.688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1</v>
      </c>
      <c r="L444" s="21">
        <v>2</v>
      </c>
      <c r="M444" s="21">
        <v>0</v>
      </c>
      <c r="N444" s="21">
        <v>0</v>
      </c>
      <c r="O444" s="21">
        <v>0</v>
      </c>
      <c r="P444" s="21">
        <v>3.808</v>
      </c>
      <c r="Q444" s="21">
        <v>0</v>
      </c>
      <c r="R444" s="21">
        <v>0</v>
      </c>
    </row>
    <row r="445" ht="16.5" spans="1:18">
      <c r="A445" s="18">
        <v>399643</v>
      </c>
      <c r="B445" s="18" t="s">
        <v>536</v>
      </c>
      <c r="C445" s="18">
        <v>1867.785</v>
      </c>
      <c r="D445" s="18">
        <v>2194.089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4</v>
      </c>
      <c r="L445" s="21">
        <v>2</v>
      </c>
      <c r="M445" s="21">
        <v>0</v>
      </c>
      <c r="N445" s="21">
        <v>0</v>
      </c>
      <c r="O445" s="21">
        <v>0</v>
      </c>
      <c r="P445" s="21">
        <v>-3.7</v>
      </c>
      <c r="Q445" s="21">
        <v>0</v>
      </c>
      <c r="R445" s="21">
        <v>0</v>
      </c>
    </row>
    <row r="446" ht="16.5" spans="1:18">
      <c r="A446" s="18">
        <v>399644</v>
      </c>
      <c r="B446" s="18" t="s">
        <v>537</v>
      </c>
      <c r="C446" s="18">
        <v>2919.833</v>
      </c>
      <c r="D446" s="18">
        <v>3425.911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0</v>
      </c>
      <c r="L446" s="21">
        <v>2</v>
      </c>
      <c r="M446" s="21">
        <v>0</v>
      </c>
      <c r="N446" s="21">
        <v>0</v>
      </c>
      <c r="O446" s="21">
        <v>0</v>
      </c>
      <c r="P446" s="21">
        <v>-0.058</v>
      </c>
      <c r="Q446" s="21">
        <v>0</v>
      </c>
      <c r="R446" s="21">
        <v>0</v>
      </c>
    </row>
    <row r="447" ht="16.5" spans="1:18">
      <c r="A447" s="18">
        <v>399645</v>
      </c>
      <c r="B447" s="18" t="s">
        <v>538</v>
      </c>
      <c r="C447" s="18">
        <v>7720.558</v>
      </c>
      <c r="D447" s="18">
        <v>8681.231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2</v>
      </c>
      <c r="M447" s="21">
        <v>0</v>
      </c>
      <c r="N447" s="21">
        <v>0</v>
      </c>
      <c r="O447" s="21">
        <v>0</v>
      </c>
      <c r="P447" s="21">
        <v>10.202</v>
      </c>
      <c r="Q447" s="21">
        <v>0</v>
      </c>
      <c r="R447" s="21">
        <v>1</v>
      </c>
    </row>
    <row r="448" ht="16.5" spans="1:18">
      <c r="A448" s="18">
        <v>399646</v>
      </c>
      <c r="B448" s="18" t="s">
        <v>539</v>
      </c>
      <c r="C448" s="18">
        <v>6699.959</v>
      </c>
      <c r="D448" s="18">
        <v>7794.367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0</v>
      </c>
      <c r="L448" s="21">
        <v>2</v>
      </c>
      <c r="M448" s="21">
        <v>0</v>
      </c>
      <c r="N448" s="21">
        <v>0</v>
      </c>
      <c r="O448" s="21">
        <v>0</v>
      </c>
      <c r="P448" s="21">
        <v>-1.149</v>
      </c>
      <c r="Q448" s="21">
        <v>0</v>
      </c>
      <c r="R448" s="21">
        <v>0</v>
      </c>
    </row>
    <row r="449" ht="16.5" spans="1:18">
      <c r="A449" s="18">
        <v>399647</v>
      </c>
      <c r="B449" s="18" t="s">
        <v>540</v>
      </c>
      <c r="C449" s="18">
        <v>7194.384</v>
      </c>
      <c r="D449" s="18">
        <v>8628.761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3</v>
      </c>
      <c r="L449" s="21">
        <v>2</v>
      </c>
      <c r="M449" s="21">
        <v>0</v>
      </c>
      <c r="N449" s="21">
        <v>0</v>
      </c>
      <c r="O449" s="21">
        <v>0</v>
      </c>
      <c r="P449" s="21">
        <v>-4.944</v>
      </c>
      <c r="Q449" s="21">
        <v>0</v>
      </c>
      <c r="R449" s="21">
        <v>0</v>
      </c>
    </row>
    <row r="450" ht="16.5" spans="1:18">
      <c r="A450" s="18">
        <v>399648</v>
      </c>
      <c r="B450" s="18" t="s">
        <v>541</v>
      </c>
      <c r="C450" s="18">
        <v>8568.94</v>
      </c>
      <c r="D450" s="18">
        <v>9602.243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1</v>
      </c>
      <c r="L450" s="21">
        <v>2</v>
      </c>
      <c r="M450" s="21">
        <v>0</v>
      </c>
      <c r="N450" s="21">
        <v>0</v>
      </c>
      <c r="O450" s="21">
        <v>0</v>
      </c>
      <c r="P450" s="21">
        <v>4.467</v>
      </c>
      <c r="Q450" s="21">
        <v>0</v>
      </c>
      <c r="R450" s="21">
        <v>1</v>
      </c>
    </row>
    <row r="451" ht="16.5" spans="1:18">
      <c r="A451" s="18">
        <v>399649</v>
      </c>
      <c r="B451" s="18" t="s">
        <v>542</v>
      </c>
      <c r="C451" s="18">
        <v>2375.219</v>
      </c>
      <c r="D451" s="18">
        <v>2746.926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0</v>
      </c>
      <c r="L451" s="21">
        <v>2</v>
      </c>
      <c r="M451" s="21">
        <v>0</v>
      </c>
      <c r="N451" s="21">
        <v>0</v>
      </c>
      <c r="O451" s="21">
        <v>0</v>
      </c>
      <c r="P451" s="21">
        <v>2.927</v>
      </c>
      <c r="Q451" s="21">
        <v>0</v>
      </c>
      <c r="R451" s="21">
        <v>1</v>
      </c>
    </row>
    <row r="452" ht="16.5" spans="1:18">
      <c r="A452" s="18">
        <v>399650</v>
      </c>
      <c r="B452" s="18" t="s">
        <v>543</v>
      </c>
      <c r="C452" s="18">
        <v>1769.575</v>
      </c>
      <c r="D452" s="18">
        <v>2013.277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4</v>
      </c>
      <c r="L452" s="21">
        <v>2</v>
      </c>
      <c r="M452" s="21">
        <v>0</v>
      </c>
      <c r="N452" s="21">
        <v>0</v>
      </c>
      <c r="O452" s="21">
        <v>0</v>
      </c>
      <c r="P452" s="21">
        <v>0.763</v>
      </c>
      <c r="Q452" s="21">
        <v>0</v>
      </c>
      <c r="R452" s="21">
        <v>0</v>
      </c>
    </row>
    <row r="453" ht="16.5" spans="1:18">
      <c r="A453" s="18">
        <v>399651</v>
      </c>
      <c r="B453" s="18" t="s">
        <v>544</v>
      </c>
      <c r="C453" s="18">
        <v>1268.615</v>
      </c>
      <c r="D453" s="18">
        <v>1428.694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0</v>
      </c>
      <c r="L453" s="21">
        <v>2</v>
      </c>
      <c r="M453" s="21">
        <v>0</v>
      </c>
      <c r="N453" s="21">
        <v>0</v>
      </c>
      <c r="O453" s="21">
        <v>0</v>
      </c>
      <c r="P453" s="21">
        <v>3.643</v>
      </c>
      <c r="Q453" s="21">
        <v>0</v>
      </c>
      <c r="R453" s="21">
        <v>0</v>
      </c>
    </row>
    <row r="454" ht="16.5" spans="1:18">
      <c r="A454" s="18">
        <v>399652</v>
      </c>
      <c r="B454" s="18" t="s">
        <v>545</v>
      </c>
      <c r="C454" s="18">
        <v>1994.034</v>
      </c>
      <c r="D454" s="18">
        <v>2376.703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1</v>
      </c>
      <c r="L454" s="21">
        <v>2</v>
      </c>
      <c r="M454" s="21">
        <v>0</v>
      </c>
      <c r="N454" s="21">
        <v>0</v>
      </c>
      <c r="O454" s="21">
        <v>0</v>
      </c>
      <c r="P454" s="21">
        <v>2.339</v>
      </c>
      <c r="Q454" s="21">
        <v>0</v>
      </c>
      <c r="R454" s="21">
        <v>0</v>
      </c>
    </row>
    <row r="455" ht="16.5" spans="1:18">
      <c r="A455" s="18">
        <v>399653</v>
      </c>
      <c r="B455" s="18" t="s">
        <v>546</v>
      </c>
      <c r="C455" s="18">
        <v>2046.486</v>
      </c>
      <c r="D455" s="18">
        <v>2311.712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399655</v>
      </c>
      <c r="B456" s="18" t="s">
        <v>547</v>
      </c>
      <c r="C456" s="18">
        <v>8329.865</v>
      </c>
      <c r="D456" s="18">
        <v>10046.231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1</v>
      </c>
      <c r="L456" s="21">
        <v>2</v>
      </c>
      <c r="M456" s="21">
        <v>0</v>
      </c>
      <c r="N456" s="21">
        <v>0</v>
      </c>
      <c r="O456" s="21">
        <v>0</v>
      </c>
      <c r="P456" s="21">
        <v>-0.21</v>
      </c>
      <c r="Q456" s="21">
        <v>0</v>
      </c>
      <c r="R456" s="21">
        <v>0</v>
      </c>
    </row>
    <row r="457" ht="16.5" spans="1:18">
      <c r="A457" s="18">
        <v>399656</v>
      </c>
      <c r="B457" s="18" t="s">
        <v>548</v>
      </c>
      <c r="C457" s="18">
        <v>4541.424</v>
      </c>
      <c r="D457" s="18">
        <v>5291.394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0</v>
      </c>
      <c r="L457" s="21">
        <v>2</v>
      </c>
      <c r="M457" s="21">
        <v>0</v>
      </c>
      <c r="N457" s="21">
        <v>0</v>
      </c>
      <c r="O457" s="21">
        <v>0</v>
      </c>
      <c r="P457" s="21">
        <v>1.073</v>
      </c>
      <c r="Q457" s="21">
        <v>0</v>
      </c>
      <c r="R457" s="21">
        <v>0</v>
      </c>
    </row>
    <row r="458" ht="16.5" spans="1:18">
      <c r="A458" s="18">
        <v>399657</v>
      </c>
      <c r="B458" s="18" t="s">
        <v>549</v>
      </c>
      <c r="C458" s="18">
        <v>4653.363</v>
      </c>
      <c r="D458" s="18">
        <v>5474.262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1</v>
      </c>
      <c r="L458" s="21">
        <v>1</v>
      </c>
      <c r="M458" s="21">
        <v>0</v>
      </c>
      <c r="N458" s="21">
        <v>0</v>
      </c>
      <c r="O458" s="21">
        <v>0</v>
      </c>
      <c r="P458" s="21">
        <v>18.533</v>
      </c>
      <c r="Q458" s="21">
        <v>0</v>
      </c>
      <c r="R458" s="21">
        <v>0</v>
      </c>
    </row>
    <row r="459" ht="16.5" spans="1:18">
      <c r="A459" s="18">
        <v>399658</v>
      </c>
      <c r="B459" s="18" t="s">
        <v>550</v>
      </c>
      <c r="C459" s="18">
        <v>3134.815</v>
      </c>
      <c r="D459" s="18">
        <v>3619.676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2</v>
      </c>
      <c r="L459" s="21">
        <v>1</v>
      </c>
      <c r="M459" s="21">
        <v>0</v>
      </c>
      <c r="N459" s="21">
        <v>0</v>
      </c>
      <c r="O459" s="21">
        <v>0</v>
      </c>
      <c r="P459" s="21">
        <v>-7.935</v>
      </c>
      <c r="Q459" s="21">
        <v>0</v>
      </c>
      <c r="R459" s="21">
        <v>0</v>
      </c>
    </row>
    <row r="460" ht="16.5" spans="1:18">
      <c r="A460" s="18">
        <v>399659</v>
      </c>
      <c r="B460" s="18" t="s">
        <v>551</v>
      </c>
      <c r="C460" s="18">
        <v>2822.965</v>
      </c>
      <c r="D460" s="18">
        <v>3312.571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1</v>
      </c>
      <c r="L460" s="21">
        <v>2</v>
      </c>
      <c r="M460" s="21">
        <v>0</v>
      </c>
      <c r="N460" s="21">
        <v>0</v>
      </c>
      <c r="O460" s="21">
        <v>0</v>
      </c>
      <c r="P460" s="21">
        <v>3.688</v>
      </c>
      <c r="Q460" s="21">
        <v>0</v>
      </c>
      <c r="R460" s="21">
        <v>0</v>
      </c>
    </row>
    <row r="461" ht="16.5" spans="1:18">
      <c r="A461" s="18">
        <v>399660</v>
      </c>
      <c r="B461" s="18" t="s">
        <v>552</v>
      </c>
      <c r="C461" s="18">
        <v>1559.338</v>
      </c>
      <c r="D461" s="18">
        <v>1803.918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2</v>
      </c>
      <c r="L461" s="21">
        <v>2</v>
      </c>
      <c r="M461" s="21">
        <v>0</v>
      </c>
      <c r="N461" s="21">
        <v>0</v>
      </c>
      <c r="O461" s="21">
        <v>0</v>
      </c>
      <c r="P461" s="21">
        <v>-0.813</v>
      </c>
      <c r="Q461" s="21">
        <v>0</v>
      </c>
      <c r="R461" s="21">
        <v>1</v>
      </c>
    </row>
    <row r="462" ht="16.5" spans="1:18">
      <c r="A462" s="18">
        <v>399661</v>
      </c>
      <c r="B462" s="18" t="s">
        <v>553</v>
      </c>
      <c r="C462" s="18">
        <v>4501.492</v>
      </c>
      <c r="D462" s="18">
        <v>5116.827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0</v>
      </c>
      <c r="L462" s="21">
        <v>2</v>
      </c>
      <c r="M462" s="21">
        <v>0</v>
      </c>
      <c r="N462" s="21">
        <v>0</v>
      </c>
      <c r="O462" s="21">
        <v>0</v>
      </c>
      <c r="P462" s="21">
        <v>-0.362</v>
      </c>
      <c r="Q462" s="21">
        <v>0</v>
      </c>
      <c r="R462" s="21">
        <v>0</v>
      </c>
    </row>
    <row r="463" ht="16.5" spans="1:18">
      <c r="A463" s="18">
        <v>399662</v>
      </c>
      <c r="B463" s="18" t="s">
        <v>554</v>
      </c>
      <c r="C463" s="18">
        <v>1193.938</v>
      </c>
      <c r="D463" s="18">
        <v>1419.606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1</v>
      </c>
      <c r="L463" s="21">
        <v>2</v>
      </c>
      <c r="M463" s="21">
        <v>0</v>
      </c>
      <c r="N463" s="21">
        <v>0</v>
      </c>
      <c r="O463" s="21">
        <v>1</v>
      </c>
      <c r="P463" s="21">
        <v>11.889</v>
      </c>
      <c r="Q463" s="21">
        <v>0</v>
      </c>
      <c r="R463" s="21">
        <v>0</v>
      </c>
    </row>
    <row r="464" ht="16.5" spans="1:18">
      <c r="A464" s="18">
        <v>399663</v>
      </c>
      <c r="B464" s="18" t="s">
        <v>555</v>
      </c>
      <c r="C464" s="18">
        <v>1468.593</v>
      </c>
      <c r="D464" s="18">
        <v>1692.004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4</v>
      </c>
      <c r="L464" s="21">
        <v>2</v>
      </c>
      <c r="M464" s="21">
        <v>0</v>
      </c>
      <c r="N464" s="21">
        <v>0</v>
      </c>
      <c r="O464" s="21">
        <v>0</v>
      </c>
      <c r="P464" s="21">
        <v>5.093</v>
      </c>
      <c r="Q464" s="21">
        <v>0</v>
      </c>
      <c r="R464" s="21">
        <v>0</v>
      </c>
    </row>
    <row r="465" ht="16.5" spans="1:18">
      <c r="A465" s="18">
        <v>399664</v>
      </c>
      <c r="B465" s="18" t="s">
        <v>556</v>
      </c>
      <c r="C465" s="18">
        <v>753.569</v>
      </c>
      <c r="D465" s="18">
        <v>897.56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2</v>
      </c>
      <c r="M465" s="21">
        <v>1</v>
      </c>
      <c r="N465" s="21">
        <v>0</v>
      </c>
      <c r="O465" s="21">
        <v>0</v>
      </c>
      <c r="P465" s="21">
        <v>3.393</v>
      </c>
      <c r="Q465" s="21">
        <v>0</v>
      </c>
      <c r="R465" s="21">
        <v>0</v>
      </c>
    </row>
    <row r="466" ht="16.5" spans="1:18">
      <c r="A466" s="18">
        <v>399665</v>
      </c>
      <c r="B466" s="18" t="s">
        <v>557</v>
      </c>
      <c r="C466" s="18">
        <v>1542.268</v>
      </c>
      <c r="D466" s="18">
        <v>1800.395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1</v>
      </c>
      <c r="L466" s="21">
        <v>2</v>
      </c>
      <c r="M466" s="21">
        <v>0</v>
      </c>
      <c r="N466" s="21">
        <v>0</v>
      </c>
      <c r="O466" s="21">
        <v>0</v>
      </c>
      <c r="P466" s="21">
        <v>2.843</v>
      </c>
      <c r="Q466" s="21">
        <v>0</v>
      </c>
      <c r="R466" s="21">
        <v>1</v>
      </c>
    </row>
    <row r="467" ht="16.5" spans="1:18">
      <c r="A467" s="18">
        <v>399666</v>
      </c>
      <c r="B467" s="18" t="s">
        <v>558</v>
      </c>
      <c r="C467" s="18">
        <v>1002.639</v>
      </c>
      <c r="D467" s="18">
        <v>1187.04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0</v>
      </c>
      <c r="N467" s="21">
        <v>0</v>
      </c>
      <c r="O467" s="21">
        <v>0</v>
      </c>
      <c r="P467" s="21">
        <v>0.736</v>
      </c>
      <c r="Q467" s="21">
        <v>0</v>
      </c>
      <c r="R467" s="21">
        <v>0</v>
      </c>
    </row>
    <row r="468" ht="16.5" spans="1:18">
      <c r="A468" s="18">
        <v>399667</v>
      </c>
      <c r="B468" s="18" t="s">
        <v>559</v>
      </c>
      <c r="C468" s="18">
        <v>2367.153</v>
      </c>
      <c r="D468" s="18">
        <v>2788.154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0</v>
      </c>
      <c r="L468" s="21">
        <v>2</v>
      </c>
      <c r="M468" s="21">
        <v>0</v>
      </c>
      <c r="N468" s="21">
        <v>0</v>
      </c>
      <c r="O468" s="21">
        <v>0</v>
      </c>
      <c r="P468" s="21">
        <v>-0.183</v>
      </c>
      <c r="Q468" s="21">
        <v>0</v>
      </c>
      <c r="R468" s="21">
        <v>0</v>
      </c>
    </row>
    <row r="469" ht="16.5" spans="1:18">
      <c r="A469" s="18">
        <v>399668</v>
      </c>
      <c r="B469" s="18" t="s">
        <v>560</v>
      </c>
      <c r="C469" s="18">
        <v>2894.76</v>
      </c>
      <c r="D469" s="18">
        <v>3316.687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1</v>
      </c>
      <c r="M469" s="21">
        <v>-1</v>
      </c>
      <c r="N469" s="21">
        <v>1</v>
      </c>
      <c r="O469" s="21">
        <v>0</v>
      </c>
      <c r="P469" s="21">
        <v>0.001</v>
      </c>
      <c r="Q469" s="21">
        <v>0</v>
      </c>
      <c r="R469" s="21">
        <v>0</v>
      </c>
    </row>
    <row r="470" ht="16.5" spans="1:18">
      <c r="A470" s="18">
        <v>399669</v>
      </c>
      <c r="B470" s="18" t="s">
        <v>561</v>
      </c>
      <c r="C470" s="18">
        <v>6968.757</v>
      </c>
      <c r="D470" s="18">
        <v>8609.03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2</v>
      </c>
      <c r="M470" s="21">
        <v>0</v>
      </c>
      <c r="N470" s="21">
        <v>0</v>
      </c>
      <c r="O470" s="21">
        <v>0</v>
      </c>
      <c r="P470" s="21">
        <v>6.79</v>
      </c>
      <c r="Q470" s="21">
        <v>0</v>
      </c>
      <c r="R470" s="21">
        <v>1</v>
      </c>
    </row>
    <row r="471" ht="16.5" spans="1:18">
      <c r="A471" s="18">
        <v>399671</v>
      </c>
      <c r="B471" s="18" t="s">
        <v>562</v>
      </c>
      <c r="C471" s="18">
        <v>6271.294</v>
      </c>
      <c r="D471" s="18">
        <v>7443.325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0</v>
      </c>
      <c r="L471" s="21">
        <v>2</v>
      </c>
      <c r="M471" s="21">
        <v>0</v>
      </c>
      <c r="N471" s="21">
        <v>0</v>
      </c>
      <c r="O471" s="21">
        <v>0</v>
      </c>
      <c r="P471" s="21">
        <v>-5.55</v>
      </c>
      <c r="Q471" s="21">
        <v>0</v>
      </c>
      <c r="R471" s="21">
        <v>0</v>
      </c>
    </row>
    <row r="472" ht="16.5" spans="1:18">
      <c r="A472" s="18">
        <v>399672</v>
      </c>
      <c r="B472" s="18" t="s">
        <v>563</v>
      </c>
      <c r="C472" s="18">
        <v>3377.095</v>
      </c>
      <c r="D472" s="18">
        <v>4044.047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3</v>
      </c>
      <c r="L472" s="21">
        <v>2</v>
      </c>
      <c r="M472" s="21">
        <v>0</v>
      </c>
      <c r="N472" s="21">
        <v>0</v>
      </c>
      <c r="O472" s="21">
        <v>0</v>
      </c>
      <c r="P472" s="21">
        <v>18.543</v>
      </c>
      <c r="Q472" s="21">
        <v>0</v>
      </c>
      <c r="R472" s="21">
        <v>1</v>
      </c>
    </row>
    <row r="473" ht="16.5" spans="1:18">
      <c r="A473" s="18">
        <v>399673</v>
      </c>
      <c r="B473" s="18" t="s">
        <v>564</v>
      </c>
      <c r="C473" s="18">
        <v>1518.582</v>
      </c>
      <c r="D473" s="18">
        <v>1782.012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3</v>
      </c>
      <c r="L473" s="21">
        <v>2</v>
      </c>
      <c r="M473" s="21">
        <v>0</v>
      </c>
      <c r="N473" s="21">
        <v>0</v>
      </c>
      <c r="O473" s="21">
        <v>0</v>
      </c>
      <c r="P473" s="21">
        <v>5.991</v>
      </c>
      <c r="Q473" s="21">
        <v>1</v>
      </c>
      <c r="R473" s="21">
        <v>1</v>
      </c>
    </row>
    <row r="474" ht="16.5" spans="1:18">
      <c r="A474" s="18">
        <v>399674</v>
      </c>
      <c r="B474" s="18" t="s">
        <v>565</v>
      </c>
      <c r="C474" s="18">
        <v>1592.933</v>
      </c>
      <c r="D474" s="18">
        <v>1905.23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2</v>
      </c>
      <c r="M474" s="21">
        <v>0</v>
      </c>
      <c r="N474" s="21">
        <v>0</v>
      </c>
      <c r="O474" s="21">
        <v>0</v>
      </c>
      <c r="P474" s="21">
        <v>12.128</v>
      </c>
      <c r="Q474" s="21">
        <v>0</v>
      </c>
      <c r="R474" s="21">
        <v>0</v>
      </c>
    </row>
    <row r="475" ht="16.5" spans="1:18">
      <c r="A475" s="18">
        <v>399676</v>
      </c>
      <c r="B475" s="18" t="s">
        <v>566</v>
      </c>
      <c r="C475" s="18">
        <v>2454.341</v>
      </c>
      <c r="D475" s="18">
        <v>2962.446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1</v>
      </c>
      <c r="L475" s="21">
        <v>2</v>
      </c>
      <c r="M475" s="21">
        <v>0</v>
      </c>
      <c r="N475" s="21">
        <v>0</v>
      </c>
      <c r="O475" s="21">
        <v>0</v>
      </c>
      <c r="P475" s="21">
        <v>9.77</v>
      </c>
      <c r="Q475" s="21">
        <v>0</v>
      </c>
      <c r="R475" s="21">
        <v>1</v>
      </c>
    </row>
    <row r="476" ht="16.5" spans="1:18">
      <c r="A476" s="18">
        <v>399678</v>
      </c>
      <c r="B476" s="18" t="s">
        <v>567</v>
      </c>
      <c r="C476" s="18">
        <v>386.396</v>
      </c>
      <c r="D476" s="18">
        <v>477.918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4</v>
      </c>
      <c r="L476" s="21">
        <v>2</v>
      </c>
      <c r="M476" s="21">
        <v>0</v>
      </c>
      <c r="N476" s="21">
        <v>0</v>
      </c>
      <c r="O476" s="21">
        <v>0</v>
      </c>
      <c r="P476" s="21">
        <v>-0.14</v>
      </c>
      <c r="Q476" s="21">
        <v>0</v>
      </c>
      <c r="R476" s="21">
        <v>0</v>
      </c>
    </row>
    <row r="477" ht="16.5" spans="1:18">
      <c r="A477" s="18">
        <v>399679</v>
      </c>
      <c r="B477" s="18" t="s">
        <v>568</v>
      </c>
      <c r="C477" s="18">
        <v>3539.094</v>
      </c>
      <c r="D477" s="18">
        <v>4114.285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2</v>
      </c>
      <c r="L477" s="21">
        <v>2</v>
      </c>
      <c r="M477" s="21">
        <v>0</v>
      </c>
      <c r="N477" s="21">
        <v>0</v>
      </c>
      <c r="O477" s="21">
        <v>1</v>
      </c>
      <c r="P477" s="21">
        <v>0.894</v>
      </c>
      <c r="Q477" s="21">
        <v>0</v>
      </c>
      <c r="R477" s="21">
        <v>1</v>
      </c>
    </row>
    <row r="478" ht="16.5" spans="1:18">
      <c r="A478" s="18">
        <v>399680</v>
      </c>
      <c r="B478" s="18" t="s">
        <v>569</v>
      </c>
      <c r="C478" s="18">
        <v>579.46</v>
      </c>
      <c r="D478" s="18">
        <v>752.809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2</v>
      </c>
      <c r="M478" s="21">
        <v>0</v>
      </c>
      <c r="N478" s="21">
        <v>0</v>
      </c>
      <c r="O478" s="21">
        <v>0</v>
      </c>
      <c r="P478" s="21">
        <v>-0.792</v>
      </c>
      <c r="Q478" s="21">
        <v>0</v>
      </c>
      <c r="R478" s="21">
        <v>0</v>
      </c>
    </row>
    <row r="479" ht="16.5" spans="1:18">
      <c r="A479" s="18">
        <v>399681</v>
      </c>
      <c r="B479" s="18" t="s">
        <v>570</v>
      </c>
      <c r="C479" s="18">
        <v>729.567</v>
      </c>
      <c r="D479" s="18">
        <v>895.74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1</v>
      </c>
      <c r="L479" s="21">
        <v>2</v>
      </c>
      <c r="M479" s="21">
        <v>0</v>
      </c>
      <c r="N479" s="21">
        <v>0</v>
      </c>
      <c r="O479" s="21">
        <v>0</v>
      </c>
      <c r="P479" s="21">
        <v>0.17</v>
      </c>
      <c r="Q479" s="21">
        <v>-1</v>
      </c>
      <c r="R479" s="21">
        <v>0</v>
      </c>
    </row>
    <row r="480" ht="16.5" spans="1:18">
      <c r="A480" s="18">
        <v>399684</v>
      </c>
      <c r="B480" s="18" t="s">
        <v>571</v>
      </c>
      <c r="C480" s="18">
        <v>1767.54</v>
      </c>
      <c r="D480" s="18">
        <v>2211.258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2</v>
      </c>
      <c r="L480" s="21">
        <v>2</v>
      </c>
      <c r="M480" s="21">
        <v>0</v>
      </c>
      <c r="N480" s="21">
        <v>0</v>
      </c>
      <c r="O480" s="21">
        <v>0</v>
      </c>
      <c r="P480" s="21">
        <v>-2.6</v>
      </c>
      <c r="Q480" s="21">
        <v>0</v>
      </c>
      <c r="R480" s="21">
        <v>0</v>
      </c>
    </row>
    <row r="481" ht="16.5" spans="1:18">
      <c r="A481" s="18">
        <v>399685</v>
      </c>
      <c r="B481" s="18" t="s">
        <v>572</v>
      </c>
      <c r="C481" s="18">
        <v>1510.013</v>
      </c>
      <c r="D481" s="18">
        <v>1813.596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4</v>
      </c>
      <c r="L481" s="21">
        <v>2</v>
      </c>
      <c r="M481" s="21">
        <v>0</v>
      </c>
      <c r="N481" s="21">
        <v>0</v>
      </c>
      <c r="O481" s="21">
        <v>0</v>
      </c>
      <c r="P481" s="21">
        <v>-2.586</v>
      </c>
      <c r="Q481" s="21">
        <v>0</v>
      </c>
      <c r="R481" s="21">
        <v>0</v>
      </c>
    </row>
    <row r="482" ht="16.5" spans="1:18">
      <c r="A482" s="18">
        <v>399687</v>
      </c>
      <c r="B482" s="18" t="s">
        <v>573</v>
      </c>
      <c r="C482" s="18">
        <v>2073.722</v>
      </c>
      <c r="D482" s="18">
        <v>2347.878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1</v>
      </c>
      <c r="L482" s="21">
        <v>2</v>
      </c>
      <c r="M482" s="21">
        <v>0</v>
      </c>
      <c r="N482" s="21">
        <v>0</v>
      </c>
      <c r="O482" s="21">
        <v>0</v>
      </c>
      <c r="P482" s="21">
        <v>-0.072</v>
      </c>
      <c r="Q482" s="21">
        <v>0</v>
      </c>
      <c r="R482" s="21">
        <v>0</v>
      </c>
    </row>
    <row r="483" ht="16.5" spans="1:18">
      <c r="A483" s="18">
        <v>399688</v>
      </c>
      <c r="B483" s="18" t="s">
        <v>574</v>
      </c>
      <c r="C483" s="18">
        <v>1861.189</v>
      </c>
      <c r="D483" s="18">
        <v>2383.187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2</v>
      </c>
      <c r="L483" s="21">
        <v>2</v>
      </c>
      <c r="M483" s="21">
        <v>0</v>
      </c>
      <c r="N483" s="21">
        <v>0</v>
      </c>
      <c r="O483" s="21">
        <v>0</v>
      </c>
      <c r="P483" s="21">
        <v>-1.501</v>
      </c>
      <c r="Q483" s="21">
        <v>0</v>
      </c>
      <c r="R483" s="21">
        <v>0</v>
      </c>
    </row>
    <row r="484" ht="16.5" spans="1:18">
      <c r="A484" s="18">
        <v>399689</v>
      </c>
      <c r="B484" s="18" t="s">
        <v>575</v>
      </c>
      <c r="C484" s="18">
        <v>839.568</v>
      </c>
      <c r="D484" s="18">
        <v>959.495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2</v>
      </c>
      <c r="L484" s="21">
        <v>2</v>
      </c>
      <c r="M484" s="21">
        <v>0</v>
      </c>
      <c r="N484" s="21">
        <v>0</v>
      </c>
      <c r="O484" s="21">
        <v>0</v>
      </c>
      <c r="P484" s="21">
        <v>-1.295</v>
      </c>
      <c r="Q484" s="21">
        <v>0</v>
      </c>
      <c r="R484" s="21">
        <v>0</v>
      </c>
    </row>
    <row r="485" ht="16.5" spans="1:18">
      <c r="A485" s="18">
        <v>399692</v>
      </c>
      <c r="B485" s="18" t="s">
        <v>576</v>
      </c>
      <c r="C485" s="18">
        <v>2513.501</v>
      </c>
      <c r="D485" s="18">
        <v>3022.031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1</v>
      </c>
      <c r="L485" s="21">
        <v>2</v>
      </c>
      <c r="M485" s="21">
        <v>0</v>
      </c>
      <c r="N485" s="21">
        <v>1</v>
      </c>
      <c r="O485" s="21">
        <v>0</v>
      </c>
      <c r="P485" s="21">
        <v>5.567</v>
      </c>
      <c r="Q485" s="21">
        <v>0</v>
      </c>
      <c r="R485" s="21">
        <v>0</v>
      </c>
    </row>
    <row r="486" ht="16.5" spans="1:18">
      <c r="A486" s="18">
        <v>399695</v>
      </c>
      <c r="B486" s="18" t="s">
        <v>577</v>
      </c>
      <c r="C486" s="18">
        <v>1636.908</v>
      </c>
      <c r="D486" s="18">
        <v>1973.259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0</v>
      </c>
      <c r="L486" s="21">
        <v>2</v>
      </c>
      <c r="M486" s="21">
        <v>0</v>
      </c>
      <c r="N486" s="21">
        <v>0</v>
      </c>
      <c r="O486" s="21">
        <v>1</v>
      </c>
      <c r="P486" s="21">
        <v>2.412</v>
      </c>
      <c r="Q486" s="21">
        <v>0</v>
      </c>
      <c r="R486" s="21">
        <v>0</v>
      </c>
    </row>
    <row r="487" ht="16.5" spans="1:18">
      <c r="A487" s="18">
        <v>399696</v>
      </c>
      <c r="B487" s="18" t="s">
        <v>578</v>
      </c>
      <c r="C487" s="18">
        <v>1993.366</v>
      </c>
      <c r="D487" s="18">
        <v>2341.248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3</v>
      </c>
      <c r="L487" s="21">
        <v>2</v>
      </c>
      <c r="M487" s="21">
        <v>0</v>
      </c>
      <c r="N487" s="21">
        <v>0</v>
      </c>
      <c r="O487" s="21">
        <v>0</v>
      </c>
      <c r="P487" s="21">
        <v>-3.391</v>
      </c>
      <c r="Q487" s="21">
        <v>0</v>
      </c>
      <c r="R487" s="21">
        <v>0</v>
      </c>
    </row>
    <row r="488" ht="16.5" spans="1:18">
      <c r="A488" s="18">
        <v>399701</v>
      </c>
      <c r="B488" s="18" t="s">
        <v>579</v>
      </c>
      <c r="C488" s="18">
        <v>6434.412</v>
      </c>
      <c r="D488" s="18">
        <v>7321.094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4</v>
      </c>
      <c r="L488" s="21">
        <v>2</v>
      </c>
      <c r="M488" s="21">
        <v>-1</v>
      </c>
      <c r="N488" s="21">
        <v>1</v>
      </c>
      <c r="O488" s="21">
        <v>0</v>
      </c>
      <c r="P488" s="21">
        <v>6.194</v>
      </c>
      <c r="Q488" s="21">
        <v>0</v>
      </c>
      <c r="R488" s="21">
        <v>0</v>
      </c>
    </row>
    <row r="489" ht="16.5" spans="1:18">
      <c r="A489" s="18">
        <v>399702</v>
      </c>
      <c r="B489" s="18" t="s">
        <v>580</v>
      </c>
      <c r="C489" s="18">
        <v>5755.546</v>
      </c>
      <c r="D489" s="18">
        <v>6606.448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2</v>
      </c>
      <c r="M489" s="21">
        <v>0</v>
      </c>
      <c r="N489" s="21">
        <v>0</v>
      </c>
      <c r="O489" s="21">
        <v>0</v>
      </c>
      <c r="P489" s="21">
        <v>8.071</v>
      </c>
      <c r="Q489" s="21">
        <v>0</v>
      </c>
      <c r="R489" s="21">
        <v>0</v>
      </c>
    </row>
    <row r="490" ht="16.5" spans="1:18">
      <c r="A490" s="18">
        <v>399703</v>
      </c>
      <c r="B490" s="18" t="s">
        <v>581</v>
      </c>
      <c r="C490" s="18">
        <v>5562.177</v>
      </c>
      <c r="D490" s="18">
        <v>6392.287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0</v>
      </c>
      <c r="L490" s="21">
        <v>2</v>
      </c>
      <c r="M490" s="21">
        <v>1</v>
      </c>
      <c r="N490" s="21">
        <v>0</v>
      </c>
      <c r="O490" s="21">
        <v>0</v>
      </c>
      <c r="P490" s="21">
        <v>-6.952</v>
      </c>
      <c r="Q490" s="21">
        <v>0</v>
      </c>
      <c r="R490" s="21">
        <v>0</v>
      </c>
    </row>
    <row r="491" ht="16.5" spans="1:18">
      <c r="A491" s="18">
        <v>399704</v>
      </c>
      <c r="B491" s="18" t="s">
        <v>582</v>
      </c>
      <c r="C491" s="18">
        <v>3383.333</v>
      </c>
      <c r="D491" s="18">
        <v>4248.094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4</v>
      </c>
      <c r="L491" s="21">
        <v>2</v>
      </c>
      <c r="M491" s="21">
        <v>0</v>
      </c>
      <c r="N491" s="21">
        <v>0</v>
      </c>
      <c r="O491" s="21">
        <v>0</v>
      </c>
      <c r="P491" s="21">
        <v>10.808</v>
      </c>
      <c r="Q491" s="21">
        <v>0</v>
      </c>
      <c r="R491" s="21">
        <v>1</v>
      </c>
    </row>
    <row r="492" ht="16.5" spans="1:18">
      <c r="A492" s="18">
        <v>399705</v>
      </c>
      <c r="B492" s="18" t="s">
        <v>583</v>
      </c>
      <c r="C492" s="18">
        <v>2246.798</v>
      </c>
      <c r="D492" s="18">
        <v>2547.06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2</v>
      </c>
      <c r="M492" s="21">
        <v>0</v>
      </c>
      <c r="N492" s="21">
        <v>0</v>
      </c>
      <c r="O492" s="21">
        <v>0</v>
      </c>
      <c r="P492" s="21">
        <v>1.294</v>
      </c>
      <c r="Q492" s="21">
        <v>0</v>
      </c>
      <c r="R492" s="21">
        <v>0</v>
      </c>
    </row>
    <row r="493" ht="16.5" spans="1:18">
      <c r="A493" s="18">
        <v>399706</v>
      </c>
      <c r="B493" s="18" t="s">
        <v>584</v>
      </c>
      <c r="C493" s="18">
        <v>4582.486</v>
      </c>
      <c r="D493" s="18">
        <v>5345.026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2</v>
      </c>
      <c r="L493" s="21">
        <v>2</v>
      </c>
      <c r="M493" s="21">
        <v>0</v>
      </c>
      <c r="N493" s="21">
        <v>0</v>
      </c>
      <c r="O493" s="21">
        <v>0</v>
      </c>
      <c r="P493" s="21">
        <v>-7.476</v>
      </c>
      <c r="Q493" s="21">
        <v>0</v>
      </c>
      <c r="R493" s="21">
        <v>0</v>
      </c>
    </row>
    <row r="494" ht="16.5" spans="1:18">
      <c r="A494" s="18">
        <v>399750</v>
      </c>
      <c r="B494" s="18" t="s">
        <v>585</v>
      </c>
      <c r="C494" s="18">
        <v>7213.62</v>
      </c>
      <c r="D494" s="18">
        <v>8076.463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1</v>
      </c>
      <c r="L494" s="21">
        <v>2</v>
      </c>
      <c r="M494" s="21">
        <v>0</v>
      </c>
      <c r="N494" s="21">
        <v>0</v>
      </c>
      <c r="O494" s="21">
        <v>0</v>
      </c>
      <c r="P494" s="21">
        <v>2.403</v>
      </c>
      <c r="Q494" s="21">
        <v>0</v>
      </c>
      <c r="R494" s="21">
        <v>0</v>
      </c>
    </row>
    <row r="495" ht="16.5" spans="1:18">
      <c r="A495" s="18">
        <v>399802</v>
      </c>
      <c r="B495" s="18" t="s">
        <v>586</v>
      </c>
      <c r="C495" s="18">
        <v>3941.098</v>
      </c>
      <c r="D495" s="18">
        <v>4601.39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2</v>
      </c>
      <c r="M495" s="21">
        <v>0</v>
      </c>
      <c r="N495" s="21">
        <v>0</v>
      </c>
      <c r="O495" s="21">
        <v>0</v>
      </c>
      <c r="P495" s="21">
        <v>-0.726</v>
      </c>
      <c r="Q495" s="21">
        <v>0</v>
      </c>
      <c r="R495" s="21">
        <v>0</v>
      </c>
    </row>
    <row r="496" ht="16.5" spans="1:18">
      <c r="A496" s="18">
        <v>399803</v>
      </c>
      <c r="B496" s="18" t="s">
        <v>587</v>
      </c>
      <c r="C496" s="18">
        <v>2880.573</v>
      </c>
      <c r="D496" s="18">
        <v>3367.037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1</v>
      </c>
      <c r="L496" s="21">
        <v>2</v>
      </c>
      <c r="M496" s="21">
        <v>0</v>
      </c>
      <c r="N496" s="21">
        <v>0</v>
      </c>
      <c r="O496" s="21">
        <v>0</v>
      </c>
      <c r="P496" s="21">
        <v>-0.714</v>
      </c>
      <c r="Q496" s="21">
        <v>0</v>
      </c>
      <c r="R496" s="21">
        <v>0</v>
      </c>
    </row>
    <row r="497" ht="16.5" spans="1:18">
      <c r="A497" s="18">
        <v>399807</v>
      </c>
      <c r="B497" s="18" t="s">
        <v>588</v>
      </c>
      <c r="C497" s="18">
        <v>1188.171</v>
      </c>
      <c r="D497" s="18">
        <v>1304.836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2</v>
      </c>
      <c r="L497" s="21">
        <v>2</v>
      </c>
      <c r="M497" s="21">
        <v>0</v>
      </c>
      <c r="N497" s="21">
        <v>0</v>
      </c>
      <c r="O497" s="21">
        <v>0</v>
      </c>
      <c r="P497" s="21">
        <v>-0.933</v>
      </c>
      <c r="Q497" s="21">
        <v>-1</v>
      </c>
      <c r="R497" s="21">
        <v>0</v>
      </c>
    </row>
    <row r="498" ht="16.5" spans="1:18">
      <c r="A498" s="18">
        <v>399808</v>
      </c>
      <c r="B498" s="18" t="s">
        <v>589</v>
      </c>
      <c r="C498" s="18">
        <v>1613.168</v>
      </c>
      <c r="D498" s="18">
        <v>1966.018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3</v>
      </c>
      <c r="L498" s="21">
        <v>2</v>
      </c>
      <c r="M498" s="21">
        <v>0</v>
      </c>
      <c r="N498" s="21">
        <v>0</v>
      </c>
      <c r="O498" s="21">
        <v>0</v>
      </c>
      <c r="P498" s="21">
        <v>-1.815</v>
      </c>
      <c r="Q498" s="21">
        <v>0</v>
      </c>
      <c r="R498" s="21">
        <v>0</v>
      </c>
    </row>
    <row r="499" ht="16.5" spans="1:18">
      <c r="A499" s="18">
        <v>399811</v>
      </c>
      <c r="B499" s="18" t="s">
        <v>590</v>
      </c>
      <c r="C499" s="18">
        <v>2588.724</v>
      </c>
      <c r="D499" s="18">
        <v>3041.837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3</v>
      </c>
      <c r="L499" s="21">
        <v>2</v>
      </c>
      <c r="M499" s="21">
        <v>0</v>
      </c>
      <c r="N499" s="21">
        <v>0</v>
      </c>
      <c r="O499" s="21">
        <v>0</v>
      </c>
      <c r="P499" s="21">
        <v>-0.329</v>
      </c>
      <c r="Q499" s="21">
        <v>0</v>
      </c>
      <c r="R499" s="21">
        <v>0</v>
      </c>
    </row>
    <row r="500" ht="16.5" spans="1:18">
      <c r="A500" s="18">
        <v>399812</v>
      </c>
      <c r="B500" s="18" t="s">
        <v>591</v>
      </c>
      <c r="C500" s="18">
        <v>4781.285</v>
      </c>
      <c r="D500" s="18">
        <v>5666.912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0</v>
      </c>
      <c r="L500" s="21">
        <v>2</v>
      </c>
      <c r="M500" s="21">
        <v>0</v>
      </c>
      <c r="N500" s="21">
        <v>0</v>
      </c>
      <c r="O500" s="21">
        <v>0</v>
      </c>
      <c r="P500" s="21">
        <v>-1.073</v>
      </c>
      <c r="Q500" s="21">
        <v>0</v>
      </c>
      <c r="R500" s="21">
        <v>0</v>
      </c>
    </row>
    <row r="501" ht="16.5" spans="1:18">
      <c r="A501" s="18">
        <v>399814</v>
      </c>
      <c r="B501" s="18" t="s">
        <v>592</v>
      </c>
      <c r="C501" s="18">
        <v>866.017</v>
      </c>
      <c r="D501" s="18">
        <v>1023.047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2</v>
      </c>
      <c r="L501" s="21">
        <v>2</v>
      </c>
      <c r="M501" s="21">
        <v>0</v>
      </c>
      <c r="N501" s="21">
        <v>0</v>
      </c>
      <c r="O501" s="21">
        <v>0</v>
      </c>
      <c r="P501" s="21">
        <v>0.706</v>
      </c>
      <c r="Q501" s="21">
        <v>0</v>
      </c>
      <c r="R501" s="21">
        <v>1</v>
      </c>
    </row>
    <row r="502" ht="16.5" spans="1:18">
      <c r="A502" s="18">
        <v>399850</v>
      </c>
      <c r="B502" s="18" t="s">
        <v>593</v>
      </c>
      <c r="C502" s="18">
        <v>5936.505</v>
      </c>
      <c r="D502" s="18">
        <v>6748.573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2</v>
      </c>
      <c r="L502" s="21">
        <v>2</v>
      </c>
      <c r="M502" s="21">
        <v>0</v>
      </c>
      <c r="N502" s="21">
        <v>0</v>
      </c>
      <c r="O502" s="21">
        <v>0</v>
      </c>
      <c r="P502" s="21">
        <v>-0.594</v>
      </c>
      <c r="Q502" s="21">
        <v>0</v>
      </c>
      <c r="R502" s="21">
        <v>0</v>
      </c>
    </row>
    <row r="503" ht="16.5" spans="1:18">
      <c r="A503" s="18">
        <v>399852</v>
      </c>
      <c r="B503" s="18" t="s">
        <v>282</v>
      </c>
      <c r="C503" s="18">
        <v>4544.96</v>
      </c>
      <c r="D503" s="18">
        <v>5397.631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4</v>
      </c>
      <c r="L503" s="21">
        <v>2</v>
      </c>
      <c r="M503" s="21">
        <v>0</v>
      </c>
      <c r="N503" s="21">
        <v>0</v>
      </c>
      <c r="O503" s="21">
        <v>0</v>
      </c>
      <c r="P503" s="21">
        <v>2.741</v>
      </c>
      <c r="Q503" s="21">
        <v>0</v>
      </c>
      <c r="R503" s="21">
        <v>1</v>
      </c>
    </row>
    <row r="504" ht="16.5" spans="1:18">
      <c r="A504" s="18">
        <v>399901</v>
      </c>
      <c r="B504" s="18" t="s">
        <v>293</v>
      </c>
      <c r="C504" s="18">
        <v>5178.295</v>
      </c>
      <c r="D504" s="18">
        <v>5616.916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1</v>
      </c>
      <c r="L504" s="21">
        <v>2</v>
      </c>
      <c r="M504" s="21">
        <v>0</v>
      </c>
      <c r="N504" s="21">
        <v>0</v>
      </c>
      <c r="O504" s="21">
        <v>0</v>
      </c>
      <c r="P504" s="21">
        <v>2.43</v>
      </c>
      <c r="Q504" s="21">
        <v>0</v>
      </c>
      <c r="R504" s="21">
        <v>0</v>
      </c>
    </row>
    <row r="505" ht="16.5" spans="1:18">
      <c r="A505" s="18">
        <v>399903</v>
      </c>
      <c r="B505" s="18" t="s">
        <v>295</v>
      </c>
      <c r="C505" s="18">
        <v>3166.14</v>
      </c>
      <c r="D505" s="18">
        <v>3472.54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2</v>
      </c>
      <c r="L505" s="21">
        <v>2</v>
      </c>
      <c r="M505" s="21">
        <v>0</v>
      </c>
      <c r="N505" s="21">
        <v>0</v>
      </c>
      <c r="O505" s="21">
        <v>0</v>
      </c>
      <c r="P505" s="21">
        <v>0.219</v>
      </c>
      <c r="Q505" s="21">
        <v>0</v>
      </c>
      <c r="R505" s="21">
        <v>0</v>
      </c>
    </row>
    <row r="506" ht="16.5" spans="1:18">
      <c r="A506" s="18">
        <v>399905</v>
      </c>
      <c r="B506" s="18" t="s">
        <v>594</v>
      </c>
      <c r="C506" s="18">
        <v>4601.483</v>
      </c>
      <c r="D506" s="18">
        <v>5369.008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2</v>
      </c>
      <c r="L506" s="21">
        <v>2</v>
      </c>
      <c r="M506" s="21">
        <v>0</v>
      </c>
      <c r="N506" s="21">
        <v>0</v>
      </c>
      <c r="O506" s="21">
        <v>0</v>
      </c>
      <c r="P506" s="21">
        <v>-0.782</v>
      </c>
      <c r="Q506" s="21">
        <v>0</v>
      </c>
      <c r="R506" s="21">
        <v>0</v>
      </c>
    </row>
    <row r="507" ht="16.5" spans="1:18">
      <c r="A507" s="18">
        <v>399913</v>
      </c>
      <c r="B507" s="18" t="s">
        <v>595</v>
      </c>
      <c r="C507" s="18">
        <v>6868.437</v>
      </c>
      <c r="D507" s="18">
        <v>8025.084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0</v>
      </c>
      <c r="L507" s="21">
        <v>2</v>
      </c>
      <c r="M507" s="21">
        <v>0</v>
      </c>
      <c r="N507" s="21">
        <v>0</v>
      </c>
      <c r="O507" s="21">
        <v>0</v>
      </c>
      <c r="P507" s="21">
        <v>-1.732</v>
      </c>
      <c r="Q507" s="21">
        <v>0</v>
      </c>
      <c r="R507" s="21">
        <v>0</v>
      </c>
    </row>
    <row r="508" ht="16.5" spans="1:18">
      <c r="A508" s="18">
        <v>399928</v>
      </c>
      <c r="B508" s="18" t="s">
        <v>314</v>
      </c>
      <c r="C508" s="18">
        <v>2807.735</v>
      </c>
      <c r="D508" s="18">
        <v>3309.662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2</v>
      </c>
      <c r="M508" s="21">
        <v>0</v>
      </c>
      <c r="N508" s="21">
        <v>0</v>
      </c>
      <c r="O508" s="21">
        <v>0</v>
      </c>
      <c r="P508" s="21">
        <v>-5.442</v>
      </c>
      <c r="Q508" s="21">
        <v>0</v>
      </c>
      <c r="R508" s="21">
        <v>-1</v>
      </c>
    </row>
    <row r="509" ht="16.5" spans="1:18">
      <c r="A509" s="18">
        <v>399932</v>
      </c>
      <c r="B509" s="18" t="s">
        <v>317</v>
      </c>
      <c r="C509" s="18">
        <v>14434.48</v>
      </c>
      <c r="D509" s="18">
        <v>17834.348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2</v>
      </c>
      <c r="M509" s="21">
        <v>0</v>
      </c>
      <c r="N509" s="21">
        <v>1</v>
      </c>
      <c r="O509" s="21">
        <v>0</v>
      </c>
      <c r="P509" s="21">
        <v>9.049</v>
      </c>
      <c r="Q509" s="21">
        <v>0</v>
      </c>
      <c r="R509" s="21">
        <v>0</v>
      </c>
    </row>
    <row r="510" ht="16.5" spans="1:18">
      <c r="A510" s="18">
        <v>399933</v>
      </c>
      <c r="B510" s="18" t="s">
        <v>318</v>
      </c>
      <c r="C510" s="18">
        <v>6830.931</v>
      </c>
      <c r="D510" s="18">
        <v>8040.798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4</v>
      </c>
      <c r="L510" s="21">
        <v>2</v>
      </c>
      <c r="M510" s="21">
        <v>0</v>
      </c>
      <c r="N510" s="21">
        <v>0</v>
      </c>
      <c r="O510" s="21">
        <v>0</v>
      </c>
      <c r="P510" s="21">
        <v>-9.694</v>
      </c>
      <c r="Q510" s="21">
        <v>0</v>
      </c>
      <c r="R510" s="21">
        <v>0</v>
      </c>
    </row>
    <row r="511" ht="16.5" spans="1:18">
      <c r="A511" s="18">
        <v>399935</v>
      </c>
      <c r="B511" s="18" t="s">
        <v>319</v>
      </c>
      <c r="C511" s="18">
        <v>3279.979</v>
      </c>
      <c r="D511" s="18">
        <v>3735.638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0</v>
      </c>
      <c r="L511" s="21">
        <v>2</v>
      </c>
      <c r="M511" s="21">
        <v>0</v>
      </c>
      <c r="N511" s="21">
        <v>0</v>
      </c>
      <c r="O511" s="21">
        <v>0</v>
      </c>
      <c r="P511" s="21">
        <v>0.728</v>
      </c>
      <c r="Q511" s="21">
        <v>0</v>
      </c>
      <c r="R511" s="21">
        <v>0</v>
      </c>
    </row>
    <row r="512" ht="16.5" spans="1:18">
      <c r="A512" s="18">
        <v>399959</v>
      </c>
      <c r="B512" s="18" t="s">
        <v>596</v>
      </c>
      <c r="C512" s="18">
        <v>1195.984</v>
      </c>
      <c r="D512" s="18">
        <v>1360.213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3</v>
      </c>
      <c r="L512" s="21">
        <v>2</v>
      </c>
      <c r="M512" s="21">
        <v>0</v>
      </c>
      <c r="N512" s="21">
        <v>0</v>
      </c>
      <c r="O512" s="21">
        <v>0</v>
      </c>
      <c r="P512" s="21">
        <v>-1.605</v>
      </c>
      <c r="Q512" s="21">
        <v>0</v>
      </c>
      <c r="R512" s="21">
        <v>0</v>
      </c>
    </row>
    <row r="513" ht="16.5" spans="1:18">
      <c r="A513" s="18">
        <v>399967</v>
      </c>
      <c r="B513" s="18" t="s">
        <v>597</v>
      </c>
      <c r="C513" s="18">
        <v>8370.03</v>
      </c>
      <c r="D513" s="18">
        <v>9615.284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2</v>
      </c>
      <c r="M513" s="21">
        <v>0</v>
      </c>
      <c r="N513" s="21">
        <v>0</v>
      </c>
      <c r="O513" s="21">
        <v>0</v>
      </c>
      <c r="P513" s="21">
        <v>-0.231</v>
      </c>
      <c r="Q513" s="21">
        <v>0</v>
      </c>
      <c r="R513" s="21">
        <v>0</v>
      </c>
    </row>
    <row r="514" ht="16.5" spans="1:18">
      <c r="A514" s="18">
        <v>399970</v>
      </c>
      <c r="B514" s="18" t="s">
        <v>598</v>
      </c>
      <c r="C514" s="18">
        <v>2296.42</v>
      </c>
      <c r="D514" s="18">
        <v>2630.621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2</v>
      </c>
      <c r="L514" s="21">
        <v>2</v>
      </c>
      <c r="M514" s="21">
        <v>0</v>
      </c>
      <c r="N514" s="21">
        <v>0</v>
      </c>
      <c r="O514" s="21">
        <v>0</v>
      </c>
      <c r="P514" s="21">
        <v>-0.931</v>
      </c>
      <c r="Q514" s="21">
        <v>0</v>
      </c>
      <c r="R514" s="21">
        <v>0</v>
      </c>
    </row>
    <row r="515" ht="16.5" spans="1:18">
      <c r="A515" s="18">
        <v>399972</v>
      </c>
      <c r="B515" s="18" t="s">
        <v>599</v>
      </c>
      <c r="C515" s="18">
        <v>3638.194</v>
      </c>
      <c r="D515" s="18">
        <v>4150.147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3</v>
      </c>
      <c r="L515" s="21">
        <v>2</v>
      </c>
      <c r="M515" s="21">
        <v>0</v>
      </c>
      <c r="N515" s="21">
        <v>0</v>
      </c>
      <c r="O515" s="21">
        <v>0</v>
      </c>
      <c r="P515" s="21">
        <v>-2.957</v>
      </c>
      <c r="Q515" s="21">
        <v>0</v>
      </c>
      <c r="R515" s="21">
        <v>0</v>
      </c>
    </row>
    <row r="516" ht="16.5" spans="1:18">
      <c r="A516" s="18">
        <v>399973</v>
      </c>
      <c r="B516" s="18" t="s">
        <v>600</v>
      </c>
      <c r="C516" s="18">
        <v>1137.791</v>
      </c>
      <c r="D516" s="18">
        <v>1328.123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2</v>
      </c>
      <c r="L516" s="21">
        <v>2</v>
      </c>
      <c r="M516" s="21">
        <v>0</v>
      </c>
      <c r="N516" s="21">
        <v>0</v>
      </c>
      <c r="O516" s="21">
        <v>0</v>
      </c>
      <c r="P516" s="21">
        <v>6.078</v>
      </c>
      <c r="Q516" s="21">
        <v>0</v>
      </c>
      <c r="R516" s="21">
        <v>1</v>
      </c>
    </row>
    <row r="517" ht="16.5" spans="1:18">
      <c r="A517" s="18">
        <v>399974</v>
      </c>
      <c r="B517" s="18" t="s">
        <v>601</v>
      </c>
      <c r="C517" s="18">
        <v>1494.06</v>
      </c>
      <c r="D517" s="18">
        <v>1637.938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1</v>
      </c>
      <c r="L517" s="21">
        <v>2</v>
      </c>
      <c r="M517" s="21">
        <v>0</v>
      </c>
      <c r="N517" s="21">
        <v>0</v>
      </c>
      <c r="O517" s="21">
        <v>0</v>
      </c>
      <c r="P517" s="21">
        <v>11.857</v>
      </c>
      <c r="Q517" s="21">
        <v>0</v>
      </c>
      <c r="R517" s="21">
        <v>0</v>
      </c>
    </row>
    <row r="518" ht="16.5" spans="1:18">
      <c r="A518" s="18">
        <v>399976</v>
      </c>
      <c r="B518" s="18" t="s">
        <v>602</v>
      </c>
      <c r="C518" s="18">
        <v>2192.158</v>
      </c>
      <c r="D518" s="18">
        <v>2699.814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4</v>
      </c>
      <c r="L518" s="21">
        <v>2</v>
      </c>
      <c r="M518" s="21">
        <v>0</v>
      </c>
      <c r="N518" s="21">
        <v>0</v>
      </c>
      <c r="O518" s="21">
        <v>0</v>
      </c>
      <c r="P518" s="21">
        <v>9.331</v>
      </c>
      <c r="Q518" s="21">
        <v>0</v>
      </c>
      <c r="R518" s="21">
        <v>1</v>
      </c>
    </row>
    <row r="519" ht="16.5" spans="1:18">
      <c r="A519" s="18">
        <v>399982</v>
      </c>
      <c r="B519" s="18" t="s">
        <v>341</v>
      </c>
      <c r="C519" s="18">
        <v>5651.862</v>
      </c>
      <c r="D519" s="18">
        <v>6648.981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0</v>
      </c>
      <c r="L519" s="21">
        <v>2</v>
      </c>
      <c r="M519" s="21">
        <v>1</v>
      </c>
      <c r="N519" s="21">
        <v>0</v>
      </c>
      <c r="O519" s="21">
        <v>0</v>
      </c>
      <c r="P519" s="21">
        <v>-5.704</v>
      </c>
      <c r="Q519" s="21">
        <v>0</v>
      </c>
      <c r="R519" s="21">
        <v>0</v>
      </c>
    </row>
    <row r="520" ht="16.5" spans="1:18">
      <c r="A520" s="18">
        <v>399986</v>
      </c>
      <c r="B520" s="18" t="s">
        <v>603</v>
      </c>
      <c r="C520" s="18">
        <v>5921.841</v>
      </c>
      <c r="D520" s="18">
        <v>6462.724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2</v>
      </c>
      <c r="L520" s="21">
        <v>2</v>
      </c>
      <c r="M520" s="21">
        <v>0</v>
      </c>
      <c r="N520" s="21">
        <v>0</v>
      </c>
      <c r="O520" s="21">
        <v>0</v>
      </c>
      <c r="P520" s="21">
        <v>10.612</v>
      </c>
      <c r="Q520" s="21">
        <v>0</v>
      </c>
      <c r="R520" s="21">
        <v>1</v>
      </c>
    </row>
    <row r="521" ht="16.5" spans="1:18">
      <c r="A521" s="18">
        <v>399987</v>
      </c>
      <c r="B521" s="18" t="s">
        <v>604</v>
      </c>
      <c r="C521" s="18">
        <v>5175.165</v>
      </c>
      <c r="D521" s="18">
        <v>6791.671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1</v>
      </c>
      <c r="L521" s="21">
        <v>2</v>
      </c>
      <c r="M521" s="21">
        <v>0</v>
      </c>
      <c r="N521" s="21">
        <v>0</v>
      </c>
      <c r="O521" s="21">
        <v>0</v>
      </c>
      <c r="P521" s="21">
        <v>3.065</v>
      </c>
      <c r="Q521" s="21">
        <v>0</v>
      </c>
      <c r="R521" s="21">
        <v>0</v>
      </c>
    </row>
    <row r="522" ht="16.5" spans="1:18">
      <c r="A522" s="18">
        <v>399989</v>
      </c>
      <c r="B522" s="18" t="s">
        <v>605</v>
      </c>
      <c r="C522" s="18">
        <v>5520.274</v>
      </c>
      <c r="D522" s="18">
        <v>6714.232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3</v>
      </c>
      <c r="L522" s="21">
        <v>2</v>
      </c>
      <c r="M522" s="21">
        <v>0</v>
      </c>
      <c r="N522" s="21">
        <v>0</v>
      </c>
      <c r="O522" s="21">
        <v>0</v>
      </c>
      <c r="P522" s="21">
        <v>-0.838</v>
      </c>
      <c r="Q522" s="21">
        <v>0</v>
      </c>
      <c r="R522" s="21">
        <v>0</v>
      </c>
    </row>
    <row r="523" ht="16.5" spans="1:18">
      <c r="A523" s="18">
        <v>399990</v>
      </c>
      <c r="B523" s="18" t="s">
        <v>606</v>
      </c>
      <c r="C523" s="18">
        <v>2499.627</v>
      </c>
      <c r="D523" s="18">
        <v>3155.842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2</v>
      </c>
      <c r="L523" s="21">
        <v>2</v>
      </c>
      <c r="M523" s="21">
        <v>0</v>
      </c>
      <c r="N523" s="21">
        <v>0</v>
      </c>
      <c r="O523" s="21">
        <v>0</v>
      </c>
      <c r="P523" s="21">
        <v>-0.414</v>
      </c>
      <c r="Q523" s="21">
        <v>0</v>
      </c>
      <c r="R523" s="21">
        <v>0</v>
      </c>
    </row>
    <row r="524" ht="16.5" spans="1:18">
      <c r="A524" s="18">
        <v>399991</v>
      </c>
      <c r="B524" s="18" t="s">
        <v>607</v>
      </c>
      <c r="C524" s="18">
        <v>1887.644</v>
      </c>
      <c r="D524" s="18">
        <v>2101.505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1</v>
      </c>
      <c r="L524" s="21">
        <v>2</v>
      </c>
      <c r="M524" s="21">
        <v>0</v>
      </c>
      <c r="N524" s="21">
        <v>0</v>
      </c>
      <c r="O524" s="21">
        <v>1</v>
      </c>
      <c r="P524" s="21">
        <v>0.545</v>
      </c>
      <c r="Q524" s="21">
        <v>0</v>
      </c>
      <c r="R524" s="21">
        <v>1</v>
      </c>
    </row>
    <row r="525" ht="16.5" spans="1:18">
      <c r="A525" s="18">
        <v>399992</v>
      </c>
      <c r="B525" s="18" t="s">
        <v>608</v>
      </c>
      <c r="C525" s="18">
        <v>1273.091</v>
      </c>
      <c r="D525" s="18">
        <v>1493.501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4</v>
      </c>
      <c r="L525" s="21">
        <v>2</v>
      </c>
      <c r="M525" s="21">
        <v>0</v>
      </c>
      <c r="N525" s="21">
        <v>0</v>
      </c>
      <c r="O525" s="21">
        <v>0</v>
      </c>
      <c r="P525" s="21">
        <v>1.767</v>
      </c>
      <c r="Q525" s="21">
        <v>0</v>
      </c>
      <c r="R525" s="21">
        <v>1</v>
      </c>
    </row>
    <row r="526" ht="16.5" spans="1:18">
      <c r="A526" s="18">
        <v>399993</v>
      </c>
      <c r="B526" s="18" t="s">
        <v>609</v>
      </c>
      <c r="C526" s="18">
        <v>2003.869</v>
      </c>
      <c r="D526" s="18">
        <v>2435.293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2</v>
      </c>
      <c r="L526" s="21">
        <v>2</v>
      </c>
      <c r="M526" s="21">
        <v>0</v>
      </c>
      <c r="N526" s="21">
        <v>0</v>
      </c>
      <c r="O526" s="21">
        <v>0</v>
      </c>
      <c r="P526" s="21">
        <v>0.925</v>
      </c>
      <c r="Q526" s="21">
        <v>0</v>
      </c>
      <c r="R526" s="21">
        <v>1</v>
      </c>
    </row>
    <row r="527" ht="16.5" spans="1:18">
      <c r="A527" s="18">
        <v>399995</v>
      </c>
      <c r="B527" s="18" t="s">
        <v>610</v>
      </c>
      <c r="C527" s="18">
        <v>3241.713</v>
      </c>
      <c r="D527" s="18">
        <v>3750.781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2</v>
      </c>
      <c r="L527" s="21">
        <v>2</v>
      </c>
      <c r="M527" s="21">
        <v>0</v>
      </c>
      <c r="N527" s="21">
        <v>0</v>
      </c>
      <c r="O527" s="21">
        <v>0</v>
      </c>
      <c r="P527" s="21">
        <v>0.194</v>
      </c>
      <c r="Q527" s="21">
        <v>0</v>
      </c>
      <c r="R527" s="21">
        <v>1</v>
      </c>
    </row>
    <row r="528" ht="16.5" spans="1:18">
      <c r="A528" s="18">
        <v>399996</v>
      </c>
      <c r="B528" s="18" t="s">
        <v>611</v>
      </c>
      <c r="C528" s="18">
        <v>2243.961</v>
      </c>
      <c r="D528" s="18">
        <v>2557.654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2</v>
      </c>
      <c r="L528" s="21">
        <v>2</v>
      </c>
      <c r="M528" s="21">
        <v>0</v>
      </c>
      <c r="N528" s="21">
        <v>0</v>
      </c>
      <c r="O528" s="21">
        <v>1</v>
      </c>
      <c r="P528" s="21">
        <v>2.935</v>
      </c>
      <c r="Q528" s="21">
        <v>0</v>
      </c>
      <c r="R528" s="21">
        <v>0</v>
      </c>
    </row>
    <row r="529" ht="16.5" spans="1:18">
      <c r="A529" s="18">
        <v>399997</v>
      </c>
      <c r="B529" s="18" t="s">
        <v>612</v>
      </c>
      <c r="C529" s="18">
        <v>9345.325</v>
      </c>
      <c r="D529" s="18">
        <v>12444.747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2</v>
      </c>
      <c r="L529" s="21">
        <v>2</v>
      </c>
      <c r="M529" s="21">
        <v>0</v>
      </c>
      <c r="N529" s="21">
        <v>0</v>
      </c>
      <c r="O529" s="21">
        <v>0</v>
      </c>
      <c r="P529" s="21">
        <v>-0.139</v>
      </c>
      <c r="Q529" s="21">
        <v>0</v>
      </c>
      <c r="R529" s="21">
        <v>0</v>
      </c>
    </row>
    <row r="530" ht="16.5" spans="1:18">
      <c r="A530" s="18">
        <v>399998</v>
      </c>
      <c r="B530" s="18" t="s">
        <v>613</v>
      </c>
      <c r="C530" s="18">
        <v>2012.134</v>
      </c>
      <c r="D530" s="18">
        <v>2548.425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2</v>
      </c>
      <c r="L530" s="21">
        <v>2</v>
      </c>
      <c r="M530" s="21">
        <v>0</v>
      </c>
      <c r="N530" s="21">
        <v>0</v>
      </c>
      <c r="O530" s="21">
        <v>0</v>
      </c>
      <c r="P530" s="21">
        <v>-1.742</v>
      </c>
      <c r="Q530" s="21">
        <v>0</v>
      </c>
      <c r="R530" s="21">
        <v>0</v>
      </c>
    </row>
    <row r="531" ht="16.5" spans="1:18">
      <c r="A531" s="18">
        <v>980015</v>
      </c>
      <c r="B531" s="18" t="s">
        <v>614</v>
      </c>
      <c r="C531" s="18">
        <v>5639.957</v>
      </c>
      <c r="D531" s="18">
        <v>6818.058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1</v>
      </c>
      <c r="L531" s="21">
        <v>2</v>
      </c>
      <c r="M531" s="21">
        <v>0</v>
      </c>
      <c r="N531" s="21">
        <v>0</v>
      </c>
      <c r="O531" s="21">
        <v>0</v>
      </c>
      <c r="P531" s="21">
        <v>-0.331</v>
      </c>
      <c r="Q531" s="21">
        <v>0</v>
      </c>
      <c r="R531" s="21">
        <v>0</v>
      </c>
    </row>
    <row r="532" ht="16.5" spans="1:18">
      <c r="A532" s="18">
        <v>980016</v>
      </c>
      <c r="B532" s="18" t="s">
        <v>615</v>
      </c>
      <c r="C532" s="18">
        <v>5249.71</v>
      </c>
      <c r="D532" s="18">
        <v>6141.833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2</v>
      </c>
      <c r="M532" s="21">
        <v>0</v>
      </c>
      <c r="N532" s="21">
        <v>0</v>
      </c>
      <c r="O532" s="21">
        <v>0</v>
      </c>
      <c r="P532" s="21">
        <v>-1.064</v>
      </c>
      <c r="Q532" s="21">
        <v>0</v>
      </c>
      <c r="R532" s="21">
        <v>0</v>
      </c>
    </row>
    <row r="533" ht="16.5" spans="1:18">
      <c r="A533" s="18">
        <v>980017</v>
      </c>
      <c r="B533" s="18" t="s">
        <v>616</v>
      </c>
      <c r="C533" s="18">
        <v>5734.376</v>
      </c>
      <c r="D533" s="18">
        <v>6842.063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1</v>
      </c>
      <c r="L533" s="21">
        <v>2</v>
      </c>
      <c r="M533" s="21">
        <v>0</v>
      </c>
      <c r="N533" s="21">
        <v>0</v>
      </c>
      <c r="O533" s="21">
        <v>0</v>
      </c>
      <c r="P533" s="21">
        <v>6.03</v>
      </c>
      <c r="Q533" s="21">
        <v>0</v>
      </c>
      <c r="R533" s="21">
        <v>1</v>
      </c>
    </row>
    <row r="534" ht="16.5" spans="1:18">
      <c r="A534" s="18">
        <v>980023</v>
      </c>
      <c r="B534" s="18" t="s">
        <v>617</v>
      </c>
      <c r="C534" s="18">
        <v>1509.856</v>
      </c>
      <c r="D534" s="18">
        <v>1760.753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2</v>
      </c>
      <c r="L534" s="21">
        <v>2</v>
      </c>
      <c r="M534" s="21">
        <v>0</v>
      </c>
      <c r="N534" s="21">
        <v>0</v>
      </c>
      <c r="O534" s="21">
        <v>0</v>
      </c>
      <c r="P534" s="21">
        <v>-1.623</v>
      </c>
      <c r="Q534" s="21">
        <v>0</v>
      </c>
      <c r="R534" s="21">
        <v>0</v>
      </c>
    </row>
    <row r="535" ht="16.5" spans="1:18">
      <c r="A535" s="18">
        <v>980030</v>
      </c>
      <c r="B535" s="18" t="s">
        <v>618</v>
      </c>
      <c r="C535" s="18">
        <v>4003.993</v>
      </c>
      <c r="D535" s="18">
        <v>4745.133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0</v>
      </c>
      <c r="L535" s="21">
        <v>2</v>
      </c>
      <c r="M535" s="21">
        <v>0</v>
      </c>
      <c r="N535" s="21">
        <v>0</v>
      </c>
      <c r="O535" s="21">
        <v>0</v>
      </c>
      <c r="P535" s="21">
        <v>1.091</v>
      </c>
      <c r="Q535" s="21">
        <v>0</v>
      </c>
      <c r="R535" s="21">
        <v>0</v>
      </c>
    </row>
    <row r="536" ht="16.5" spans="1:18">
      <c r="A536" s="18">
        <v>980068</v>
      </c>
      <c r="B536" s="18" t="s">
        <v>619</v>
      </c>
      <c r="C536" s="18">
        <v>2154.647</v>
      </c>
      <c r="D536" s="18">
        <v>2480.135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2</v>
      </c>
      <c r="M536" s="21">
        <v>0</v>
      </c>
      <c r="N536" s="21">
        <v>0</v>
      </c>
      <c r="O536" s="21">
        <v>0</v>
      </c>
      <c r="P536" s="21">
        <v>-0.704</v>
      </c>
      <c r="Q536" s="21">
        <v>0</v>
      </c>
      <c r="R536" s="21">
        <v>0</v>
      </c>
    </row>
    <row r="537" ht="16.5" spans="1:18">
      <c r="A537" s="18">
        <v>988006</v>
      </c>
      <c r="B537" s="18" t="s">
        <v>620</v>
      </c>
      <c r="C537" s="18">
        <v>1493.826</v>
      </c>
      <c r="D537" s="18">
        <v>1747.428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0</v>
      </c>
      <c r="L537" s="21">
        <v>2</v>
      </c>
      <c r="M537" s="21">
        <v>0</v>
      </c>
      <c r="N537" s="21">
        <v>0</v>
      </c>
      <c r="O537" s="21">
        <v>0</v>
      </c>
      <c r="P537" s="21">
        <v>0.404</v>
      </c>
      <c r="Q537" s="21">
        <v>0</v>
      </c>
      <c r="R537" s="21">
        <v>0</v>
      </c>
    </row>
    <row r="538" ht="16.5" spans="1:18">
      <c r="A538" s="18">
        <v>988007</v>
      </c>
      <c r="B538" s="18" t="s">
        <v>621</v>
      </c>
      <c r="C538" s="18">
        <v>1490.522</v>
      </c>
      <c r="D538" s="18">
        <v>1742.181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2</v>
      </c>
      <c r="M538" s="21">
        <v>0</v>
      </c>
      <c r="N538" s="21">
        <v>0</v>
      </c>
      <c r="O538" s="21">
        <v>0</v>
      </c>
      <c r="P538" s="21">
        <v>-1.304</v>
      </c>
      <c r="Q538" s="21">
        <v>-1</v>
      </c>
      <c r="R538" s="21">
        <v>0</v>
      </c>
    </row>
    <row r="539" ht="16.5" spans="1:18">
      <c r="A539" s="18">
        <v>988106</v>
      </c>
      <c r="B539" s="18" t="s">
        <v>622</v>
      </c>
      <c r="C539" s="18">
        <v>1630.397</v>
      </c>
      <c r="D539" s="18">
        <v>1900.052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0</v>
      </c>
      <c r="L539" s="21">
        <v>2</v>
      </c>
      <c r="M539" s="21">
        <v>1</v>
      </c>
      <c r="N539" s="21">
        <v>-1</v>
      </c>
      <c r="O539" s="21">
        <v>0</v>
      </c>
      <c r="P539" s="21">
        <v>-4.513</v>
      </c>
      <c r="Q539" s="21">
        <v>0</v>
      </c>
      <c r="R539" s="21">
        <v>0</v>
      </c>
    </row>
    <row r="540" ht="16.5" spans="1:18">
      <c r="A540" s="18">
        <v>988107</v>
      </c>
      <c r="B540" s="18" t="s">
        <v>623</v>
      </c>
      <c r="C540" s="18">
        <v>1626.784</v>
      </c>
      <c r="D540" s="18">
        <v>1894.343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4</v>
      </c>
      <c r="L540" s="21">
        <v>2</v>
      </c>
      <c r="M540" s="21">
        <v>0</v>
      </c>
      <c r="N540" s="21">
        <v>0</v>
      </c>
      <c r="O540" s="21">
        <v>0</v>
      </c>
      <c r="P540" s="21">
        <v>-4.688</v>
      </c>
      <c r="Q540" s="21">
        <v>0</v>
      </c>
      <c r="R540" s="21">
        <v>0</v>
      </c>
    </row>
    <row r="541" ht="16.5" spans="1:18">
      <c r="A541" s="22"/>
      <c r="B541" s="22"/>
      <c r="C541" s="22"/>
      <c r="D541" s="22"/>
      <c r="E541" s="22"/>
      <c r="F541" s="22"/>
      <c r="G541" s="22"/>
      <c r="H541" s="23"/>
      <c r="I541" s="23"/>
      <c r="J541" s="23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2"/>
      <c r="B542" s="22"/>
      <c r="C542" s="22"/>
      <c r="D542" s="22"/>
      <c r="E542" s="22"/>
      <c r="F542" s="22"/>
      <c r="G542" s="22"/>
      <c r="H542" s="23"/>
      <c r="I542" s="23"/>
      <c r="J542" s="23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2"/>
      <c r="B543" s="22"/>
      <c r="C543" s="22"/>
      <c r="D543" s="22"/>
      <c r="E543" s="22"/>
      <c r="F543" s="22"/>
      <c r="G543" s="22"/>
      <c r="H543" s="23"/>
      <c r="I543" s="23"/>
      <c r="J543" s="23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2"/>
      <c r="B544" s="22"/>
      <c r="C544" s="22"/>
      <c r="D544" s="22"/>
      <c r="E544" s="22"/>
      <c r="F544" s="22"/>
      <c r="G544" s="22"/>
      <c r="H544" s="23"/>
      <c r="I544" s="23"/>
      <c r="J544" s="23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2"/>
      <c r="B545" s="22"/>
      <c r="C545" s="22"/>
      <c r="D545" s="22"/>
      <c r="E545" s="22"/>
      <c r="F545" s="22"/>
      <c r="G545" s="22"/>
      <c r="H545" s="23"/>
      <c r="I545" s="23"/>
      <c r="J545" s="23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2"/>
      <c r="B546" s="22"/>
      <c r="C546" s="22"/>
      <c r="D546" s="22"/>
      <c r="E546" s="22"/>
      <c r="F546" s="22"/>
      <c r="G546" s="22"/>
      <c r="H546" s="23"/>
      <c r="I546" s="23"/>
      <c r="J546" s="23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2"/>
      <c r="B547" s="22"/>
      <c r="C547" s="22"/>
      <c r="D547" s="22"/>
      <c r="E547" s="22"/>
      <c r="F547" s="22"/>
      <c r="G547" s="22"/>
      <c r="H547" s="23"/>
      <c r="I547" s="23"/>
      <c r="J547" s="23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2"/>
      <c r="B548" s="22"/>
      <c r="C548" s="22"/>
      <c r="D548" s="22"/>
      <c r="E548" s="22"/>
      <c r="F548" s="22"/>
      <c r="G548" s="22"/>
      <c r="H548" s="23"/>
      <c r="I548" s="23"/>
      <c r="J548" s="23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2"/>
      <c r="B549" s="22"/>
      <c r="C549" s="22"/>
      <c r="D549" s="22"/>
      <c r="E549" s="22"/>
      <c r="F549" s="22"/>
      <c r="G549" s="22"/>
      <c r="H549" s="23"/>
      <c r="I549" s="23"/>
      <c r="J549" s="23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2"/>
      <c r="B550" s="22"/>
      <c r="C550" s="22"/>
      <c r="D550" s="22"/>
      <c r="E550" s="22"/>
      <c r="F550" s="22"/>
      <c r="G550" s="22"/>
      <c r="H550" s="23"/>
      <c r="I550" s="23"/>
      <c r="J550" s="23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2"/>
      <c r="B551" s="22"/>
      <c r="C551" s="22"/>
      <c r="D551" s="22"/>
      <c r="E551" s="22"/>
      <c r="F551" s="22"/>
      <c r="G551" s="22"/>
      <c r="H551" s="23"/>
      <c r="I551" s="23"/>
      <c r="J551" s="23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2"/>
      <c r="B552" s="22"/>
      <c r="C552" s="22"/>
      <c r="D552" s="22"/>
      <c r="E552" s="22"/>
      <c r="F552" s="22"/>
      <c r="G552" s="22"/>
      <c r="H552" s="23"/>
      <c r="I552" s="23"/>
      <c r="J552" s="23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2"/>
      <c r="B553" s="22"/>
      <c r="C553" s="22"/>
      <c r="D553" s="22"/>
      <c r="E553" s="22"/>
      <c r="F553" s="22"/>
      <c r="G553" s="22"/>
      <c r="H553" s="23"/>
      <c r="I553" s="23"/>
      <c r="J553" s="23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2"/>
      <c r="B554" s="22"/>
      <c r="C554" s="22"/>
      <c r="D554" s="22"/>
      <c r="E554" s="22"/>
      <c r="F554" s="22"/>
      <c r="G554" s="22"/>
      <c r="H554" s="23"/>
      <c r="I554" s="23"/>
      <c r="J554" s="23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2"/>
      <c r="B555" s="22"/>
      <c r="C555" s="22"/>
      <c r="D555" s="22"/>
      <c r="E555" s="22"/>
      <c r="F555" s="22"/>
      <c r="G555" s="22"/>
      <c r="H555" s="23"/>
      <c r="I555" s="23"/>
      <c r="J555" s="23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2"/>
      <c r="B556" s="22"/>
      <c r="C556" s="22"/>
      <c r="D556" s="22"/>
      <c r="E556" s="22"/>
      <c r="F556" s="22"/>
      <c r="G556" s="22"/>
      <c r="H556" s="23"/>
      <c r="I556" s="23"/>
      <c r="J556" s="23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2"/>
      <c r="B557" s="22"/>
      <c r="C557" s="22"/>
      <c r="D557" s="22"/>
      <c r="E557" s="22"/>
      <c r="F557" s="22"/>
      <c r="G557" s="22"/>
      <c r="H557" s="23"/>
      <c r="I557" s="23"/>
      <c r="J557" s="23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2"/>
      <c r="B558" s="22"/>
      <c r="C558" s="22"/>
      <c r="D558" s="22"/>
      <c r="E558" s="22"/>
      <c r="F558" s="22"/>
      <c r="G558" s="22"/>
      <c r="H558" s="23"/>
      <c r="I558" s="23"/>
      <c r="J558" s="23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2"/>
      <c r="B559" s="22"/>
      <c r="C559" s="22"/>
      <c r="D559" s="22"/>
      <c r="E559" s="22"/>
      <c r="F559" s="22"/>
      <c r="G559" s="22"/>
      <c r="H559" s="23"/>
      <c r="I559" s="23"/>
      <c r="J559" s="23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2"/>
      <c r="B560" s="22"/>
      <c r="C560" s="22"/>
      <c r="D560" s="22"/>
      <c r="E560" s="22"/>
      <c r="F560" s="22"/>
      <c r="G560" s="22"/>
      <c r="H560" s="23"/>
      <c r="I560" s="23"/>
      <c r="J560" s="23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2"/>
      <c r="B561" s="22"/>
      <c r="C561" s="22"/>
      <c r="D561" s="22"/>
      <c r="E561" s="22"/>
      <c r="F561" s="22"/>
      <c r="G561" s="22"/>
      <c r="H561" s="23"/>
      <c r="I561" s="23"/>
      <c r="J561" s="23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2"/>
      <c r="B562" s="22"/>
      <c r="C562" s="22"/>
      <c r="D562" s="22"/>
      <c r="E562" s="22"/>
      <c r="F562" s="22"/>
      <c r="G562" s="22"/>
      <c r="H562" s="23"/>
      <c r="I562" s="23"/>
      <c r="J562" s="23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2"/>
      <c r="B563" s="22"/>
      <c r="C563" s="22"/>
      <c r="D563" s="22"/>
      <c r="E563" s="22"/>
      <c r="F563" s="22"/>
      <c r="G563" s="22"/>
      <c r="H563" s="23"/>
      <c r="I563" s="23"/>
      <c r="J563" s="23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2"/>
      <c r="B564" s="22"/>
      <c r="C564" s="22"/>
      <c r="D564" s="22"/>
      <c r="E564" s="22"/>
      <c r="F564" s="22"/>
      <c r="G564" s="22"/>
      <c r="H564" s="23"/>
      <c r="I564" s="23"/>
      <c r="J564" s="23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2"/>
      <c r="B565" s="22"/>
      <c r="C565" s="22"/>
      <c r="D565" s="22"/>
      <c r="E565" s="22"/>
      <c r="F565" s="22"/>
      <c r="G565" s="22"/>
      <c r="H565" s="23"/>
      <c r="I565" s="23"/>
      <c r="J565" s="23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2"/>
      <c r="B566" s="22"/>
      <c r="C566" s="22"/>
      <c r="D566" s="22"/>
      <c r="E566" s="22"/>
      <c r="F566" s="22"/>
      <c r="G566" s="22"/>
      <c r="H566" s="23"/>
      <c r="I566" s="23"/>
      <c r="J566" s="23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2"/>
      <c r="B567" s="22"/>
      <c r="C567" s="22"/>
      <c r="D567" s="22"/>
      <c r="E567" s="22"/>
      <c r="F567" s="22"/>
      <c r="G567" s="22"/>
      <c r="H567" s="23"/>
      <c r="I567" s="23"/>
      <c r="J567" s="23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2"/>
      <c r="B568" s="22"/>
      <c r="C568" s="22"/>
      <c r="D568" s="22"/>
      <c r="E568" s="22"/>
      <c r="F568" s="22"/>
      <c r="G568" s="22"/>
      <c r="H568" s="23"/>
      <c r="I568" s="23"/>
      <c r="J568" s="23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2"/>
      <c r="B569" s="22"/>
      <c r="C569" s="22"/>
      <c r="D569" s="22"/>
      <c r="E569" s="22"/>
      <c r="F569" s="22"/>
      <c r="G569" s="22"/>
      <c r="H569" s="23"/>
      <c r="I569" s="23"/>
      <c r="J569" s="23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2"/>
      <c r="B570" s="22"/>
      <c r="C570" s="22"/>
      <c r="D570" s="22"/>
      <c r="E570" s="22"/>
      <c r="F570" s="22"/>
      <c r="G570" s="22"/>
      <c r="H570" s="23"/>
      <c r="I570" s="23"/>
      <c r="J570" s="23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2"/>
      <c r="B571" s="22"/>
      <c r="C571" s="22"/>
      <c r="D571" s="22"/>
      <c r="E571" s="22"/>
      <c r="F571" s="22"/>
      <c r="G571" s="22"/>
      <c r="H571" s="23"/>
      <c r="I571" s="23"/>
      <c r="J571" s="23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10" t="s">
        <v>624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4" t="s">
        <v>96</v>
      </c>
      <c r="K2" s="12" t="s">
        <v>97</v>
      </c>
      <c r="L2" s="12" t="s">
        <v>98</v>
      </c>
      <c r="M2" s="12" t="s">
        <v>99</v>
      </c>
      <c r="N2" s="12" t="s">
        <v>100</v>
      </c>
      <c r="O2" s="12" t="s">
        <v>101</v>
      </c>
      <c r="P2" s="12" t="s">
        <v>102</v>
      </c>
      <c r="Q2" s="12" t="s">
        <v>103</v>
      </c>
      <c r="R2" s="12" t="s">
        <v>104</v>
      </c>
    </row>
    <row r="3" ht="20.25" spans="1:18">
      <c r="A3" s="5" t="s">
        <v>625</v>
      </c>
      <c r="B3" s="5" t="s">
        <v>626</v>
      </c>
      <c r="C3" s="5">
        <v>125228.875</v>
      </c>
      <c r="D3" s="5">
        <v>152275.938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0.256</v>
      </c>
      <c r="K3" s="13">
        <v>0</v>
      </c>
      <c r="L3" s="13">
        <v>1</v>
      </c>
      <c r="M3" s="13">
        <v>0</v>
      </c>
      <c r="N3" s="13">
        <v>1</v>
      </c>
      <c r="O3" s="13">
        <v>0</v>
      </c>
      <c r="P3" s="13">
        <v>89.191</v>
      </c>
      <c r="Q3" s="13">
        <v>0</v>
      </c>
      <c r="R3" s="13">
        <v>0</v>
      </c>
    </row>
    <row r="4" ht="20.25" spans="1:18">
      <c r="A4" s="7" t="s">
        <v>627</v>
      </c>
      <c r="B4" s="7" t="s">
        <v>628</v>
      </c>
      <c r="C4" s="7">
        <v>546.847</v>
      </c>
      <c r="D4" s="7">
        <v>587.585</v>
      </c>
      <c r="E4" s="7">
        <v>0</v>
      </c>
      <c r="F4" s="7">
        <v>0</v>
      </c>
      <c r="G4" s="7">
        <v>0</v>
      </c>
      <c r="H4" s="7">
        <v>1</v>
      </c>
      <c r="I4" s="6">
        <v>0.645</v>
      </c>
      <c r="J4" s="6">
        <v>7.533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0.232</v>
      </c>
      <c r="Q4" s="13">
        <v>0</v>
      </c>
      <c r="R4" s="13">
        <v>0</v>
      </c>
    </row>
    <row r="5" ht="20.25" spans="1:18">
      <c r="A5" s="7" t="s">
        <v>629</v>
      </c>
      <c r="B5" s="7" t="s">
        <v>630</v>
      </c>
      <c r="C5" s="7">
        <v>3266.654</v>
      </c>
      <c r="D5" s="7">
        <v>3543.636</v>
      </c>
      <c r="E5" s="7">
        <v>0</v>
      </c>
      <c r="F5" s="7">
        <v>0</v>
      </c>
      <c r="G5" s="7">
        <v>0</v>
      </c>
      <c r="H5" s="7">
        <v>1</v>
      </c>
      <c r="I5" s="6">
        <v>2.594</v>
      </c>
      <c r="J5" s="6">
        <v>10.207</v>
      </c>
      <c r="K5" s="13">
        <v>3</v>
      </c>
      <c r="L5" s="13">
        <v>0</v>
      </c>
      <c r="M5" s="13">
        <v>-1</v>
      </c>
      <c r="N5" s="13">
        <v>1</v>
      </c>
      <c r="O5" s="13">
        <v>0</v>
      </c>
      <c r="P5" s="13">
        <v>7.674</v>
      </c>
      <c r="Q5" s="13">
        <v>0</v>
      </c>
      <c r="R5" s="13">
        <v>0</v>
      </c>
    </row>
    <row r="6" ht="20.25" spans="1:18">
      <c r="A6" s="7" t="s">
        <v>631</v>
      </c>
      <c r="B6" s="7" t="s">
        <v>632</v>
      </c>
      <c r="C6" s="7">
        <v>7250.953</v>
      </c>
      <c r="D6" s="7">
        <v>8015.197</v>
      </c>
      <c r="E6" s="7">
        <v>0</v>
      </c>
      <c r="F6" s="7">
        <v>0</v>
      </c>
      <c r="G6" s="7">
        <v>0</v>
      </c>
      <c r="H6" s="7">
        <v>1</v>
      </c>
      <c r="I6" s="6">
        <v>1.823</v>
      </c>
      <c r="J6" s="6">
        <v>11.184</v>
      </c>
      <c r="K6" s="13">
        <v>4</v>
      </c>
      <c r="L6" s="13">
        <v>1</v>
      </c>
      <c r="M6" s="13">
        <v>0</v>
      </c>
      <c r="N6" s="13">
        <v>1</v>
      </c>
      <c r="O6" s="13">
        <v>0</v>
      </c>
      <c r="P6" s="13">
        <v>15.572</v>
      </c>
      <c r="Q6" s="13">
        <v>0</v>
      </c>
      <c r="R6" s="13">
        <v>0</v>
      </c>
    </row>
    <row r="7" ht="20.25" spans="1:18">
      <c r="A7" s="7" t="s">
        <v>633</v>
      </c>
      <c r="B7" s="7" t="s">
        <v>634</v>
      </c>
      <c r="C7" s="7">
        <v>8043.561</v>
      </c>
      <c r="D7" s="7">
        <v>9098.165</v>
      </c>
      <c r="E7" s="7">
        <v>0</v>
      </c>
      <c r="F7" s="7">
        <v>0</v>
      </c>
      <c r="G7" s="7">
        <v>0</v>
      </c>
      <c r="H7" s="7">
        <v>1</v>
      </c>
      <c r="I7" s="6">
        <v>0.075</v>
      </c>
      <c r="J7" s="6">
        <v>11.658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-11.415</v>
      </c>
      <c r="Q7" s="13">
        <v>0</v>
      </c>
      <c r="R7" s="13">
        <v>0</v>
      </c>
    </row>
    <row r="8" ht="20.25" spans="1:18">
      <c r="A8" s="7" t="s">
        <v>635</v>
      </c>
      <c r="B8" s="7" t="s">
        <v>636</v>
      </c>
      <c r="C8" s="7">
        <v>104.171</v>
      </c>
      <c r="D8" s="7">
        <v>106.248</v>
      </c>
      <c r="E8" s="7">
        <v>0</v>
      </c>
      <c r="F8" s="7">
        <v>0</v>
      </c>
      <c r="G8" s="7">
        <v>0</v>
      </c>
      <c r="H8" s="7">
        <v>1</v>
      </c>
      <c r="I8" s="6">
        <v>0.67</v>
      </c>
      <c r="J8" s="6">
        <v>2.612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-0.004</v>
      </c>
      <c r="Q8" s="13">
        <v>0</v>
      </c>
      <c r="R8" s="13">
        <v>0</v>
      </c>
    </row>
    <row r="9" ht="20.25" spans="1:18">
      <c r="A9" s="7" t="s">
        <v>637</v>
      </c>
      <c r="B9" s="7" t="s">
        <v>638</v>
      </c>
      <c r="C9" s="7">
        <v>103.279</v>
      </c>
      <c r="D9" s="7">
        <v>104.649</v>
      </c>
      <c r="E9" s="7">
        <v>0</v>
      </c>
      <c r="F9" s="7">
        <v>0</v>
      </c>
      <c r="G9" s="7">
        <v>0</v>
      </c>
      <c r="H9" s="7">
        <v>1</v>
      </c>
      <c r="I9" s="6">
        <v>0.576</v>
      </c>
      <c r="J9" s="6">
        <v>1.877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-0.004</v>
      </c>
      <c r="Q9" s="13">
        <v>0</v>
      </c>
      <c r="R9" s="13">
        <v>-1</v>
      </c>
    </row>
    <row r="10" ht="20.25" spans="1:18">
      <c r="A10" s="7" t="s">
        <v>639</v>
      </c>
      <c r="B10" s="7" t="s">
        <v>640</v>
      </c>
      <c r="C10" s="7">
        <v>105.638</v>
      </c>
      <c r="D10" s="7">
        <v>111.723</v>
      </c>
      <c r="E10" s="7">
        <v>0</v>
      </c>
      <c r="F10" s="7">
        <v>0</v>
      </c>
      <c r="G10" s="7">
        <v>0</v>
      </c>
      <c r="H10" s="7">
        <v>1</v>
      </c>
      <c r="I10" s="6">
        <v>3.22</v>
      </c>
      <c r="J10" s="6">
        <v>8.491</v>
      </c>
      <c r="K10" s="13">
        <v>4</v>
      </c>
      <c r="L10" s="13">
        <v>2</v>
      </c>
      <c r="M10" s="13">
        <v>-1</v>
      </c>
      <c r="N10" s="13">
        <v>0</v>
      </c>
      <c r="O10" s="13">
        <v>0</v>
      </c>
      <c r="P10" s="13">
        <v>0.021</v>
      </c>
      <c r="Q10" s="13">
        <v>0</v>
      </c>
      <c r="R10" s="13">
        <v>0</v>
      </c>
    </row>
    <row r="11" ht="20.25" spans="1:18">
      <c r="A11" s="7" t="s">
        <v>641</v>
      </c>
      <c r="B11" s="7" t="s">
        <v>642</v>
      </c>
      <c r="C11" s="7">
        <v>101.642</v>
      </c>
      <c r="D11" s="7">
        <v>102.23</v>
      </c>
      <c r="E11" s="7">
        <v>0</v>
      </c>
      <c r="F11" s="7">
        <v>0</v>
      </c>
      <c r="G11" s="7">
        <v>0</v>
      </c>
      <c r="H11" s="7">
        <v>1</v>
      </c>
      <c r="I11" s="6">
        <v>0.193</v>
      </c>
      <c r="J11" s="6">
        <v>0.767</v>
      </c>
      <c r="K11" s="13">
        <v>3</v>
      </c>
      <c r="L11" s="13">
        <v>2</v>
      </c>
      <c r="M11" s="13">
        <v>0</v>
      </c>
      <c r="N11" s="13">
        <v>0</v>
      </c>
      <c r="O11" s="13">
        <v>0</v>
      </c>
      <c r="P11" s="13">
        <v>-0.002</v>
      </c>
      <c r="Q11" s="13">
        <v>0</v>
      </c>
      <c r="R11" s="13">
        <v>0</v>
      </c>
    </row>
    <row r="12" ht="20.25" spans="1:18">
      <c r="A12" s="8" t="s">
        <v>643</v>
      </c>
      <c r="B12" s="8" t="s">
        <v>644</v>
      </c>
      <c r="C12" s="8">
        <v>967.581</v>
      </c>
      <c r="D12" s="8">
        <v>1188.864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3.163</v>
      </c>
      <c r="Q12" s="13">
        <v>0</v>
      </c>
      <c r="R12" s="13">
        <v>1</v>
      </c>
    </row>
    <row r="13" ht="20.25" spans="1:18">
      <c r="A13" s="8" t="s">
        <v>645</v>
      </c>
      <c r="B13" s="8" t="s">
        <v>646</v>
      </c>
      <c r="C13" s="8">
        <v>3250.04</v>
      </c>
      <c r="D13" s="8">
        <v>3566.044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7.629</v>
      </c>
      <c r="Q13" s="13">
        <v>0</v>
      </c>
      <c r="R13" s="13">
        <v>0</v>
      </c>
    </row>
    <row r="14" ht="20.25" spans="1:18">
      <c r="A14" s="8" t="s">
        <v>647</v>
      </c>
      <c r="B14" s="8" t="s">
        <v>648</v>
      </c>
      <c r="C14" s="8">
        <v>3349.116</v>
      </c>
      <c r="D14" s="8">
        <v>3927.519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0.455</v>
      </c>
      <c r="Q14" s="13">
        <v>0</v>
      </c>
      <c r="R14" s="13">
        <v>0</v>
      </c>
    </row>
    <row r="15" ht="20.25" spans="1:18">
      <c r="A15" s="8" t="s">
        <v>649</v>
      </c>
      <c r="B15" s="8" t="s">
        <v>650</v>
      </c>
      <c r="C15" s="8">
        <v>16812.723</v>
      </c>
      <c r="D15" s="8">
        <v>19497.615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5.399</v>
      </c>
      <c r="Q15" s="13">
        <v>0</v>
      </c>
      <c r="R15" s="13">
        <v>0</v>
      </c>
    </row>
    <row r="16" ht="20.25" spans="1:18">
      <c r="A16" s="8" t="s">
        <v>651</v>
      </c>
      <c r="B16" s="8" t="s">
        <v>652</v>
      </c>
      <c r="C16" s="8">
        <v>3234.682</v>
      </c>
      <c r="D16" s="8">
        <v>3797.42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-1.922</v>
      </c>
      <c r="Q16" s="13">
        <v>0</v>
      </c>
      <c r="R16" s="13">
        <v>0</v>
      </c>
    </row>
    <row r="17" ht="20.25" spans="1:18">
      <c r="A17" s="8" t="s">
        <v>653</v>
      </c>
      <c r="B17" s="8" t="s">
        <v>654</v>
      </c>
      <c r="C17" s="8">
        <v>13550.317</v>
      </c>
      <c r="D17" s="8">
        <v>14735.571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-2.74</v>
      </c>
      <c r="Q17" s="13">
        <v>0</v>
      </c>
      <c r="R17" s="13">
        <v>0</v>
      </c>
    </row>
    <row r="18" ht="20.25" spans="1:18">
      <c r="A18" s="8" t="s">
        <v>655</v>
      </c>
      <c r="B18" s="8" t="s">
        <v>656</v>
      </c>
      <c r="C18" s="8">
        <v>4232.279</v>
      </c>
      <c r="D18" s="8">
        <v>4503.93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1</v>
      </c>
      <c r="N18" s="13">
        <v>-1</v>
      </c>
      <c r="O18" s="13">
        <v>0</v>
      </c>
      <c r="P18" s="13">
        <v>-4.958</v>
      </c>
      <c r="Q18" s="13">
        <v>0</v>
      </c>
      <c r="R18" s="13">
        <v>0</v>
      </c>
    </row>
    <row r="19" ht="20.25" spans="1:18">
      <c r="A19" s="8" t="s">
        <v>657</v>
      </c>
      <c r="B19" s="8" t="s">
        <v>658</v>
      </c>
      <c r="C19" s="8">
        <v>2261.387</v>
      </c>
      <c r="D19" s="8">
        <v>2492.262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0.357</v>
      </c>
      <c r="Q19" s="13">
        <v>0</v>
      </c>
      <c r="R19" s="13">
        <v>0</v>
      </c>
    </row>
    <row r="20" ht="20.25" spans="1:18">
      <c r="A20" s="8" t="s">
        <v>659</v>
      </c>
      <c r="B20" s="8" t="s">
        <v>660</v>
      </c>
      <c r="C20" s="8">
        <v>2639.934</v>
      </c>
      <c r="D20" s="8">
        <v>2871.52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-1.103</v>
      </c>
      <c r="Q20" s="13">
        <v>0</v>
      </c>
      <c r="R20" s="13">
        <v>0</v>
      </c>
    </row>
    <row r="21" ht="20.25" spans="1:18">
      <c r="A21" s="8" t="s">
        <v>661</v>
      </c>
      <c r="B21" s="8" t="s">
        <v>662</v>
      </c>
      <c r="C21" s="8">
        <v>4446.375</v>
      </c>
      <c r="D21" s="8">
        <v>4889.831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4.623</v>
      </c>
      <c r="Q21" s="13">
        <v>0</v>
      </c>
      <c r="R21" s="13">
        <v>0</v>
      </c>
    </row>
    <row r="22" ht="20.25" spans="1:18">
      <c r="A22" s="8" t="s">
        <v>663</v>
      </c>
      <c r="B22" s="8" t="s">
        <v>664</v>
      </c>
      <c r="C22" s="8">
        <v>1321.755</v>
      </c>
      <c r="D22" s="8">
        <v>1469.405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-0.276</v>
      </c>
      <c r="Q22" s="13">
        <v>0</v>
      </c>
      <c r="R22" s="13">
        <v>0</v>
      </c>
    </row>
    <row r="23" ht="20.25" spans="1:18">
      <c r="A23" s="8" t="s">
        <v>665</v>
      </c>
      <c r="B23" s="8" t="s">
        <v>666</v>
      </c>
      <c r="C23" s="8">
        <v>715.544</v>
      </c>
      <c r="D23" s="8">
        <v>876.396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0.381</v>
      </c>
      <c r="Q23" s="13">
        <v>0</v>
      </c>
      <c r="R23" s="13">
        <v>0</v>
      </c>
    </row>
    <row r="24" ht="20.25" spans="1:18">
      <c r="A24" s="8" t="s">
        <v>667</v>
      </c>
      <c r="B24" s="8" t="s">
        <v>668</v>
      </c>
      <c r="C24" s="8">
        <v>1941.997</v>
      </c>
      <c r="D24" s="8">
        <v>2425.748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1</v>
      </c>
      <c r="M24" s="13">
        <v>0</v>
      </c>
      <c r="N24" s="13">
        <v>1</v>
      </c>
      <c r="O24" s="13">
        <v>0</v>
      </c>
      <c r="P24" s="13">
        <v>0.958</v>
      </c>
      <c r="Q24" s="13">
        <v>0</v>
      </c>
      <c r="R24" s="13">
        <v>0</v>
      </c>
    </row>
    <row r="25" ht="20.25" spans="1:18">
      <c r="A25" s="8" t="s">
        <v>669</v>
      </c>
      <c r="B25" s="8" t="s">
        <v>670</v>
      </c>
      <c r="C25" s="8">
        <v>1354.198</v>
      </c>
      <c r="D25" s="8">
        <v>1760.561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1.486</v>
      </c>
      <c r="Q25" s="13">
        <v>0</v>
      </c>
      <c r="R25" s="13">
        <v>0</v>
      </c>
    </row>
    <row r="26" ht="20.25" spans="1:18">
      <c r="A26" s="8" t="s">
        <v>671</v>
      </c>
      <c r="B26" s="8" t="s">
        <v>672</v>
      </c>
      <c r="C26" s="8">
        <v>8041.177</v>
      </c>
      <c r="D26" s="8">
        <v>8621.558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-4.11</v>
      </c>
      <c r="Q26" s="13">
        <v>0</v>
      </c>
      <c r="R26" s="13">
        <v>-1</v>
      </c>
    </row>
    <row r="27" ht="20.25" spans="1:18">
      <c r="A27" s="8" t="s">
        <v>673</v>
      </c>
      <c r="B27" s="8" t="s">
        <v>674</v>
      </c>
      <c r="C27" s="8">
        <v>4704.954</v>
      </c>
      <c r="D27" s="8">
        <v>5258.036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1.534</v>
      </c>
      <c r="Q27" s="13">
        <v>0</v>
      </c>
      <c r="R27" s="13">
        <v>0</v>
      </c>
    </row>
    <row r="28" ht="20.25" spans="1:18">
      <c r="A28" s="8" t="s">
        <v>675</v>
      </c>
      <c r="B28" s="8" t="s">
        <v>676</v>
      </c>
      <c r="C28" s="8">
        <v>7418.617</v>
      </c>
      <c r="D28" s="8">
        <v>7859.57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3.101</v>
      </c>
      <c r="Q28" s="13">
        <v>0</v>
      </c>
      <c r="R28" s="13">
        <v>0</v>
      </c>
    </row>
    <row r="29" ht="20.25" spans="1:18">
      <c r="A29" s="8" t="s">
        <v>677</v>
      </c>
      <c r="B29" s="8" t="s">
        <v>678</v>
      </c>
      <c r="C29" s="8">
        <v>5623.472</v>
      </c>
      <c r="D29" s="8">
        <v>6669.642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2.463</v>
      </c>
      <c r="Q29" s="13">
        <v>0</v>
      </c>
      <c r="R29" s="13">
        <v>0</v>
      </c>
    </row>
    <row r="30" ht="20.25" spans="1:18">
      <c r="A30" s="8" t="s">
        <v>679</v>
      </c>
      <c r="B30" s="8" t="s">
        <v>680</v>
      </c>
      <c r="C30" s="8">
        <v>10120.556</v>
      </c>
      <c r="D30" s="8">
        <v>12777.677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31.266</v>
      </c>
      <c r="Q30" s="13">
        <v>0</v>
      </c>
      <c r="R30" s="13">
        <v>0</v>
      </c>
    </row>
    <row r="31" ht="20.25" spans="1:18">
      <c r="A31" s="8" t="s">
        <v>681</v>
      </c>
      <c r="B31" s="8" t="s">
        <v>682</v>
      </c>
      <c r="C31" s="8">
        <v>1291.377</v>
      </c>
      <c r="D31" s="8">
        <v>1772.084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4.23</v>
      </c>
      <c r="Q31" s="13">
        <v>0</v>
      </c>
      <c r="R31" s="13">
        <v>0</v>
      </c>
    </row>
    <row r="32" ht="20.25" spans="1:18">
      <c r="A32" s="8" t="s">
        <v>683</v>
      </c>
      <c r="B32" s="8" t="s">
        <v>684</v>
      </c>
      <c r="C32" s="8">
        <v>2627.982</v>
      </c>
      <c r="D32" s="8">
        <v>3237.309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2</v>
      </c>
      <c r="L32" s="13">
        <v>0</v>
      </c>
      <c r="M32" s="13">
        <v>1</v>
      </c>
      <c r="N32" s="13">
        <v>-1</v>
      </c>
      <c r="O32" s="13">
        <v>0</v>
      </c>
      <c r="P32" s="13">
        <v>7.748</v>
      </c>
      <c r="Q32" s="13">
        <v>0</v>
      </c>
      <c r="R32" s="13">
        <v>0</v>
      </c>
    </row>
    <row r="33" ht="20.25" spans="1:18">
      <c r="A33" s="8" t="s">
        <v>685</v>
      </c>
      <c r="B33" s="8" t="s">
        <v>686</v>
      </c>
      <c r="C33" s="8">
        <v>2436.362</v>
      </c>
      <c r="D33" s="8">
        <v>2690.247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3">
        <v>0.191</v>
      </c>
      <c r="Q33" s="13">
        <v>0</v>
      </c>
      <c r="R33" s="13">
        <v>0</v>
      </c>
    </row>
    <row r="34" ht="20.25" spans="1:18">
      <c r="A34" s="8" t="s">
        <v>687</v>
      </c>
      <c r="B34" s="8" t="s">
        <v>688</v>
      </c>
      <c r="C34" s="8">
        <v>6996.472</v>
      </c>
      <c r="D34" s="8">
        <v>7730.868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-10.566</v>
      </c>
      <c r="Q34" s="13">
        <v>0</v>
      </c>
      <c r="R34" s="13">
        <v>0</v>
      </c>
    </row>
    <row r="35" ht="20.25" spans="1:18">
      <c r="A35" s="8" t="s">
        <v>689</v>
      </c>
      <c r="B35" s="8" t="s">
        <v>690</v>
      </c>
      <c r="C35" s="8">
        <v>8286.166</v>
      </c>
      <c r="D35" s="8">
        <v>8950.629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-4.603</v>
      </c>
      <c r="Q35" s="13">
        <v>0</v>
      </c>
      <c r="R35" s="13">
        <v>0</v>
      </c>
    </row>
    <row r="36" ht="20.25" spans="1:18">
      <c r="A36" s="8" t="s">
        <v>691</v>
      </c>
      <c r="B36" s="8" t="s">
        <v>692</v>
      </c>
      <c r="C36" s="8">
        <v>7727.564</v>
      </c>
      <c r="D36" s="8">
        <v>8823.5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1</v>
      </c>
      <c r="M36" s="13">
        <v>0</v>
      </c>
      <c r="N36" s="13">
        <v>0</v>
      </c>
      <c r="O36" s="13">
        <v>0</v>
      </c>
      <c r="P36" s="13">
        <v>11.611</v>
      </c>
      <c r="Q36" s="13">
        <v>0</v>
      </c>
      <c r="R36" s="13">
        <v>0</v>
      </c>
    </row>
    <row r="37" ht="20.25" spans="1:18">
      <c r="A37" s="8" t="s">
        <v>693</v>
      </c>
      <c r="B37" s="8" t="s">
        <v>694</v>
      </c>
      <c r="C37" s="8">
        <v>2544.073</v>
      </c>
      <c r="D37" s="8">
        <v>3003.527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8" t="s">
        <v>695</v>
      </c>
      <c r="B38" s="8" t="s">
        <v>696</v>
      </c>
      <c r="C38" s="8">
        <v>1642.663</v>
      </c>
      <c r="D38" s="8">
        <v>2383.61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1</v>
      </c>
      <c r="M38" s="13">
        <v>0</v>
      </c>
      <c r="N38" s="13">
        <v>-1</v>
      </c>
      <c r="O38" s="13">
        <v>0</v>
      </c>
      <c r="P38" s="13">
        <v>4.603</v>
      </c>
      <c r="Q38" s="13">
        <v>0</v>
      </c>
      <c r="R38" s="13">
        <v>0</v>
      </c>
    </row>
    <row r="39" ht="20.25" spans="1:18">
      <c r="A39" s="8" t="s">
        <v>697</v>
      </c>
      <c r="B39" s="8" t="s">
        <v>698</v>
      </c>
      <c r="C39" s="8">
        <v>6448.986</v>
      </c>
      <c r="D39" s="8">
        <v>7929.819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-2.755</v>
      </c>
      <c r="Q39" s="13">
        <v>0</v>
      </c>
      <c r="R39" s="13">
        <v>0</v>
      </c>
    </row>
    <row r="40" ht="20.25" spans="1:18">
      <c r="A40" s="8" t="s">
        <v>699</v>
      </c>
      <c r="B40" s="8" t="s">
        <v>700</v>
      </c>
      <c r="C40" s="8">
        <v>2403.14</v>
      </c>
      <c r="D40" s="8">
        <v>2901.97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-2.292</v>
      </c>
      <c r="Q40" s="13">
        <v>0</v>
      </c>
      <c r="R40" s="13">
        <v>0</v>
      </c>
    </row>
    <row r="41" ht="20.25" spans="1:18">
      <c r="A41" s="8" t="s">
        <v>701</v>
      </c>
      <c r="B41" s="8" t="s">
        <v>702</v>
      </c>
      <c r="C41" s="8">
        <v>6475.027</v>
      </c>
      <c r="D41" s="8">
        <v>9376.198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-2.073</v>
      </c>
      <c r="Q41" s="13">
        <v>0</v>
      </c>
      <c r="R41" s="13">
        <v>1</v>
      </c>
    </row>
    <row r="42" ht="20.25" spans="1:18">
      <c r="A42" s="8" t="s">
        <v>703</v>
      </c>
      <c r="B42" s="8" t="s">
        <v>704</v>
      </c>
      <c r="C42" s="8">
        <v>5389.46</v>
      </c>
      <c r="D42" s="8">
        <v>6136.916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8.872</v>
      </c>
      <c r="Q42" s="13">
        <v>0</v>
      </c>
      <c r="R42" s="13">
        <v>0</v>
      </c>
    </row>
    <row r="43" ht="20.25" spans="1:18">
      <c r="A43" s="8" t="s">
        <v>705</v>
      </c>
      <c r="B43" s="8" t="s">
        <v>706</v>
      </c>
      <c r="C43" s="8">
        <v>1857.289</v>
      </c>
      <c r="D43" s="8">
        <v>2107.112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-0.828</v>
      </c>
      <c r="Q43" s="13">
        <v>0</v>
      </c>
      <c r="R43" s="13">
        <v>1</v>
      </c>
    </row>
    <row r="44" ht="20.25" spans="1:18">
      <c r="A44" s="8" t="s">
        <v>707</v>
      </c>
      <c r="B44" s="8" t="s">
        <v>708</v>
      </c>
      <c r="C44" s="8">
        <v>4536.376</v>
      </c>
      <c r="D44" s="8">
        <v>5235.378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2</v>
      </c>
      <c r="M44" s="13">
        <v>0</v>
      </c>
      <c r="N44" s="13">
        <v>0</v>
      </c>
      <c r="O44" s="13">
        <v>1</v>
      </c>
      <c r="P44" s="13">
        <v>2.072</v>
      </c>
      <c r="Q44" s="13">
        <v>0</v>
      </c>
      <c r="R44" s="13">
        <v>0</v>
      </c>
    </row>
    <row r="45" ht="20.25" spans="1:18">
      <c r="A45" s="8" t="s">
        <v>709</v>
      </c>
      <c r="B45" s="8" t="s">
        <v>710</v>
      </c>
      <c r="C45" s="8">
        <v>3278.932</v>
      </c>
      <c r="D45" s="8">
        <v>3570.075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4.885</v>
      </c>
      <c r="Q45" s="13">
        <v>0</v>
      </c>
      <c r="R45" s="13">
        <v>0</v>
      </c>
    </row>
    <row r="46" ht="20.25" spans="1:18">
      <c r="A46" s="8" t="s">
        <v>711</v>
      </c>
      <c r="B46" s="8" t="s">
        <v>712</v>
      </c>
      <c r="C46" s="8">
        <v>2279.658</v>
      </c>
      <c r="D46" s="8">
        <v>2451.985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3.751</v>
      </c>
      <c r="Q46" s="13">
        <v>0</v>
      </c>
      <c r="R46" s="13">
        <v>0</v>
      </c>
    </row>
    <row r="47" ht="20.25" spans="1:18">
      <c r="A47" s="8" t="s">
        <v>713</v>
      </c>
      <c r="B47" s="8" t="s">
        <v>714</v>
      </c>
      <c r="C47" s="8">
        <v>4438.408</v>
      </c>
      <c r="D47" s="8">
        <v>5166.435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0.725</v>
      </c>
      <c r="Q47" s="13">
        <v>0</v>
      </c>
      <c r="R47" s="13">
        <v>0</v>
      </c>
    </row>
    <row r="48" ht="20.25" spans="1:18">
      <c r="A48" s="8" t="s">
        <v>715</v>
      </c>
      <c r="B48" s="8" t="s">
        <v>716</v>
      </c>
      <c r="C48" s="8">
        <v>2123.756</v>
      </c>
      <c r="D48" s="8">
        <v>4064.51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8.822</v>
      </c>
      <c r="Q48" s="13">
        <v>0</v>
      </c>
      <c r="R48" s="13">
        <v>1</v>
      </c>
    </row>
    <row r="49" ht="20.25" spans="1:18">
      <c r="A49" s="8" t="s">
        <v>717</v>
      </c>
      <c r="B49" s="8" t="s">
        <v>718</v>
      </c>
      <c r="C49" s="8">
        <v>539.151</v>
      </c>
      <c r="D49" s="8">
        <v>643.417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0.845</v>
      </c>
      <c r="Q49" s="13">
        <v>0</v>
      </c>
      <c r="R49" s="13">
        <v>1</v>
      </c>
    </row>
    <row r="50" ht="20.25" spans="1:18">
      <c r="A50" s="8" t="s">
        <v>719</v>
      </c>
      <c r="B50" s="8" t="s">
        <v>720</v>
      </c>
      <c r="C50" s="8">
        <v>78040.375</v>
      </c>
      <c r="D50" s="8">
        <v>111205.57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-262.955</v>
      </c>
      <c r="Q50" s="13">
        <v>0</v>
      </c>
      <c r="R50" s="13">
        <v>0</v>
      </c>
    </row>
    <row r="51" ht="20.25" spans="1:18">
      <c r="A51" s="8" t="s">
        <v>721</v>
      </c>
      <c r="B51" s="8" t="s">
        <v>722</v>
      </c>
      <c r="C51" s="8">
        <v>9884.524</v>
      </c>
      <c r="D51" s="8">
        <v>12982.622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-60.112</v>
      </c>
      <c r="Q51" s="13">
        <v>0</v>
      </c>
      <c r="R51" s="13">
        <v>0</v>
      </c>
    </row>
    <row r="52" ht="20.25" spans="1:18">
      <c r="A52" s="6" t="s">
        <v>723</v>
      </c>
      <c r="B52" s="6" t="s">
        <v>724</v>
      </c>
      <c r="C52" s="6">
        <v>6922.6</v>
      </c>
      <c r="D52" s="6">
        <v>8579.752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7.686</v>
      </c>
      <c r="K52" s="13">
        <v>1</v>
      </c>
      <c r="L52" s="13">
        <v>2</v>
      </c>
      <c r="M52" s="13">
        <v>0</v>
      </c>
      <c r="N52" s="13">
        <v>1</v>
      </c>
      <c r="O52" s="13">
        <v>0</v>
      </c>
      <c r="P52" s="13">
        <v>4.192</v>
      </c>
      <c r="Q52" s="13">
        <v>0</v>
      </c>
      <c r="R52" s="13">
        <v>0</v>
      </c>
    </row>
    <row r="53" ht="20.25" spans="1:18">
      <c r="A53" s="6" t="s">
        <v>725</v>
      </c>
      <c r="B53" s="6" t="s">
        <v>726</v>
      </c>
      <c r="C53" s="6">
        <v>19091.611</v>
      </c>
      <c r="D53" s="6">
        <v>21660.684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3.869</v>
      </c>
      <c r="K53" s="13">
        <v>3</v>
      </c>
      <c r="L53" s="13">
        <v>2</v>
      </c>
      <c r="M53" s="13">
        <v>-1</v>
      </c>
      <c r="N53" s="13">
        <v>1</v>
      </c>
      <c r="O53" s="13">
        <v>0</v>
      </c>
      <c r="P53" s="13">
        <v>-9.94</v>
      </c>
      <c r="Q53" s="13">
        <v>1</v>
      </c>
      <c r="R53" s="13">
        <v>0</v>
      </c>
    </row>
    <row r="54" ht="20.25" spans="1:18">
      <c r="A54" s="6" t="s">
        <v>727</v>
      </c>
      <c r="B54" s="6" t="s">
        <v>728</v>
      </c>
      <c r="C54" s="6">
        <v>3484.759</v>
      </c>
      <c r="D54" s="6">
        <v>4127.461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13.077</v>
      </c>
      <c r="K54" s="13">
        <v>4</v>
      </c>
      <c r="L54" s="13">
        <v>2</v>
      </c>
      <c r="M54" s="13">
        <v>0</v>
      </c>
      <c r="N54" s="13">
        <v>1</v>
      </c>
      <c r="O54" s="13">
        <v>0</v>
      </c>
      <c r="P54" s="13">
        <v>0.041</v>
      </c>
      <c r="Q54" s="13">
        <v>0</v>
      </c>
      <c r="R54" s="13">
        <v>0</v>
      </c>
    </row>
    <row r="55" ht="20.25" spans="1:18">
      <c r="A55" s="6" t="s">
        <v>729</v>
      </c>
      <c r="B55" s="6" t="s">
        <v>730</v>
      </c>
      <c r="C55" s="6">
        <v>13308.873</v>
      </c>
      <c r="D55" s="6">
        <v>16201.795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13.775</v>
      </c>
      <c r="K55" s="13">
        <v>4</v>
      </c>
      <c r="L55" s="13">
        <v>2</v>
      </c>
      <c r="M55" s="13">
        <v>0</v>
      </c>
      <c r="N55" s="13">
        <v>0</v>
      </c>
      <c r="O55" s="13">
        <v>0</v>
      </c>
      <c r="P55" s="13">
        <v>-55.681</v>
      </c>
      <c r="Q55" s="13">
        <v>0</v>
      </c>
      <c r="R55" s="13">
        <v>0</v>
      </c>
    </row>
    <row r="56" ht="20.25" spans="1:18">
      <c r="A56" s="6" t="s">
        <v>731</v>
      </c>
      <c r="B56" s="6" t="s">
        <v>732</v>
      </c>
      <c r="C56" s="6">
        <v>72528.047</v>
      </c>
      <c r="D56" s="6">
        <v>85453.133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3.834</v>
      </c>
      <c r="K56" s="13">
        <v>3</v>
      </c>
      <c r="L56" s="13">
        <v>2</v>
      </c>
      <c r="M56" s="13">
        <v>0</v>
      </c>
      <c r="N56" s="13">
        <v>1</v>
      </c>
      <c r="O56" s="13">
        <v>0</v>
      </c>
      <c r="P56" s="13">
        <v>-7.708</v>
      </c>
      <c r="Q56" s="13">
        <v>0</v>
      </c>
      <c r="R56" s="13">
        <v>0</v>
      </c>
    </row>
    <row r="57" ht="20.25" spans="1:18">
      <c r="A57" s="6" t="s">
        <v>733</v>
      </c>
      <c r="B57" s="6" t="s">
        <v>734</v>
      </c>
      <c r="C57" s="6">
        <v>2908.278</v>
      </c>
      <c r="D57" s="6">
        <v>3430.634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0.47</v>
      </c>
      <c r="K57" s="13">
        <v>0</v>
      </c>
      <c r="L57" s="13">
        <v>2</v>
      </c>
      <c r="M57" s="13">
        <v>0</v>
      </c>
      <c r="N57" s="13">
        <v>1</v>
      </c>
      <c r="O57" s="13">
        <v>0</v>
      </c>
      <c r="P57" s="13">
        <v>11.724</v>
      </c>
      <c r="Q57" s="13">
        <v>0</v>
      </c>
      <c r="R57" s="13">
        <v>0</v>
      </c>
    </row>
    <row r="58" ht="20.25" spans="1:18">
      <c r="A58" s="6" t="s">
        <v>735</v>
      </c>
      <c r="B58" s="6" t="s">
        <v>736</v>
      </c>
      <c r="C58" s="6">
        <v>15207.777</v>
      </c>
      <c r="D58" s="6">
        <v>17420.213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12.574</v>
      </c>
      <c r="K58" s="13">
        <v>4</v>
      </c>
      <c r="L58" s="13">
        <v>1</v>
      </c>
      <c r="M58" s="13">
        <v>0</v>
      </c>
      <c r="N58" s="13">
        <v>1</v>
      </c>
      <c r="O58" s="13">
        <v>0</v>
      </c>
      <c r="P58" s="13">
        <v>-60.839</v>
      </c>
      <c r="Q58" s="13">
        <v>0</v>
      </c>
      <c r="R58" s="13">
        <v>0</v>
      </c>
    </row>
    <row r="59" ht="20.25" spans="1:18">
      <c r="A59" s="6" t="s">
        <v>737</v>
      </c>
      <c r="B59" s="6" t="s">
        <v>738</v>
      </c>
      <c r="C59" s="6">
        <v>242055.453</v>
      </c>
      <c r="D59" s="6">
        <v>288719.031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6.69</v>
      </c>
      <c r="K59" s="13">
        <v>3</v>
      </c>
      <c r="L59" s="13">
        <v>1</v>
      </c>
      <c r="M59" s="13">
        <v>0</v>
      </c>
      <c r="N59" s="13">
        <v>1</v>
      </c>
      <c r="O59" s="13">
        <v>0</v>
      </c>
      <c r="P59" s="13">
        <v>90.949</v>
      </c>
      <c r="Q59" s="13">
        <v>0</v>
      </c>
      <c r="R59" s="13">
        <v>0</v>
      </c>
    </row>
    <row r="60" ht="20.25" spans="1:18">
      <c r="A60" s="6" t="s">
        <v>739</v>
      </c>
      <c r="B60" s="6" t="s">
        <v>740</v>
      </c>
      <c r="C60" s="6">
        <v>5663.985</v>
      </c>
      <c r="D60" s="6">
        <v>6401.973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1.735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12.611</v>
      </c>
      <c r="Q60" s="13">
        <v>0</v>
      </c>
      <c r="R60" s="13">
        <v>1</v>
      </c>
    </row>
    <row r="61" ht="20.25" spans="1:18">
      <c r="A61" s="6" t="s">
        <v>741</v>
      </c>
      <c r="B61" s="6" t="s">
        <v>742</v>
      </c>
      <c r="C61" s="6">
        <v>3386.087</v>
      </c>
      <c r="D61" s="6">
        <v>4291.938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2.977</v>
      </c>
      <c r="K61" s="13">
        <v>3</v>
      </c>
      <c r="L61" s="13">
        <v>2</v>
      </c>
      <c r="M61" s="13">
        <v>-1</v>
      </c>
      <c r="N61" s="13">
        <v>1</v>
      </c>
      <c r="O61" s="13">
        <v>0</v>
      </c>
      <c r="P61" s="13">
        <v>-15.952</v>
      </c>
      <c r="Q61" s="13">
        <v>0</v>
      </c>
      <c r="R61" s="13">
        <v>0</v>
      </c>
    </row>
    <row r="62" ht="20.25" spans="1:18">
      <c r="A62" s="6" t="s">
        <v>743</v>
      </c>
      <c r="B62" s="6" t="s">
        <v>744</v>
      </c>
      <c r="C62" s="6">
        <v>22029.738</v>
      </c>
      <c r="D62" s="6">
        <v>25179.439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7.922</v>
      </c>
      <c r="K62" s="13">
        <v>3</v>
      </c>
      <c r="L62" s="13">
        <v>1</v>
      </c>
      <c r="M62" s="13">
        <v>0</v>
      </c>
      <c r="N62" s="13">
        <v>1</v>
      </c>
      <c r="O62" s="13">
        <v>0</v>
      </c>
      <c r="P62" s="13">
        <v>7.768</v>
      </c>
      <c r="Q62" s="13">
        <v>0</v>
      </c>
      <c r="R62" s="13">
        <v>0</v>
      </c>
    </row>
    <row r="63" ht="20.25" spans="1:18">
      <c r="A63" s="9" t="s">
        <v>745</v>
      </c>
      <c r="B63" s="9" t="s">
        <v>746</v>
      </c>
      <c r="C63" s="9">
        <v>3508.805</v>
      </c>
      <c r="D63" s="9">
        <v>4141.332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1.879</v>
      </c>
      <c r="K63" s="13">
        <v>2</v>
      </c>
      <c r="L63" s="13">
        <v>2</v>
      </c>
      <c r="M63" s="13">
        <v>0</v>
      </c>
      <c r="N63" s="13">
        <v>0</v>
      </c>
      <c r="O63" s="13">
        <v>0</v>
      </c>
      <c r="P63" s="13">
        <v>-9.926</v>
      </c>
      <c r="Q63" s="13">
        <v>0</v>
      </c>
      <c r="R63" s="13">
        <v>0</v>
      </c>
    </row>
    <row r="64" ht="20.25" spans="1:18">
      <c r="A64" s="6" t="s">
        <v>747</v>
      </c>
      <c r="B64" s="6" t="s">
        <v>748</v>
      </c>
      <c r="C64" s="6">
        <v>180.691</v>
      </c>
      <c r="D64" s="6">
        <v>325.053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0.171</v>
      </c>
      <c r="K64" s="13">
        <v>4</v>
      </c>
      <c r="L64" s="13">
        <v>2</v>
      </c>
      <c r="M64" s="13">
        <v>0</v>
      </c>
      <c r="N64" s="13">
        <v>0</v>
      </c>
      <c r="O64" s="13">
        <v>0</v>
      </c>
      <c r="P64" s="13">
        <v>0.428</v>
      </c>
      <c r="Q64" s="13">
        <v>0</v>
      </c>
      <c r="R64" s="13">
        <v>1</v>
      </c>
    </row>
    <row r="65" ht="20.25" spans="1:18">
      <c r="A65" s="6" t="s">
        <v>749</v>
      </c>
      <c r="B65" s="6" t="s">
        <v>750</v>
      </c>
      <c r="C65" s="6">
        <v>8438.675</v>
      </c>
      <c r="D65" s="6">
        <v>9213.245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1.256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-1.07</v>
      </c>
      <c r="Q65" s="13">
        <v>0</v>
      </c>
      <c r="R65" s="13">
        <v>0</v>
      </c>
    </row>
    <row r="66" ht="20.25" spans="1:18">
      <c r="A66" s="6" t="s">
        <v>751</v>
      </c>
      <c r="B66" s="6" t="s">
        <v>752</v>
      </c>
      <c r="C66" s="6">
        <v>16140.108</v>
      </c>
      <c r="D66" s="6">
        <v>18354.885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9.198</v>
      </c>
      <c r="K66" s="13">
        <v>2</v>
      </c>
      <c r="L66" s="13">
        <v>1</v>
      </c>
      <c r="M66" s="13">
        <v>0</v>
      </c>
      <c r="N66" s="13">
        <v>0</v>
      </c>
      <c r="O66" s="13">
        <v>0</v>
      </c>
      <c r="P66" s="13">
        <v>26.55</v>
      </c>
      <c r="Q66" s="13">
        <v>0</v>
      </c>
      <c r="R66" s="13">
        <v>0</v>
      </c>
    </row>
    <row r="67" ht="20.25" spans="1:18">
      <c r="A67" s="6" t="s">
        <v>753</v>
      </c>
      <c r="B67" s="6" t="s">
        <v>754</v>
      </c>
      <c r="C67" s="6">
        <v>2999.856</v>
      </c>
      <c r="D67" s="6">
        <v>3628.82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1.06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-7.017</v>
      </c>
      <c r="Q67" s="13">
        <v>0</v>
      </c>
      <c r="R67" s="13">
        <v>0</v>
      </c>
    </row>
    <row r="68" ht="20.25" spans="1:18">
      <c r="A68" s="6" t="s">
        <v>755</v>
      </c>
      <c r="B68" s="6" t="s">
        <v>756</v>
      </c>
      <c r="C68" s="6">
        <v>3431.815</v>
      </c>
      <c r="D68" s="6">
        <v>3563.088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1.724</v>
      </c>
      <c r="K68" s="13">
        <v>2</v>
      </c>
      <c r="L68" s="13">
        <v>2</v>
      </c>
      <c r="M68" s="13">
        <v>0</v>
      </c>
      <c r="N68" s="13">
        <v>0</v>
      </c>
      <c r="O68" s="13">
        <v>0</v>
      </c>
      <c r="P68" s="13">
        <v>-0.279</v>
      </c>
      <c r="Q68" s="13">
        <v>0</v>
      </c>
      <c r="R68" s="13">
        <v>1</v>
      </c>
    </row>
    <row r="69" ht="20.25" spans="1:18">
      <c r="A69" s="6" t="s">
        <v>757</v>
      </c>
      <c r="B69" s="6" t="s">
        <v>758</v>
      </c>
      <c r="C69" s="6">
        <v>7363.652</v>
      </c>
      <c r="D69" s="6">
        <v>8184.292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6.386</v>
      </c>
      <c r="K69" s="13">
        <v>4</v>
      </c>
      <c r="L69" s="13">
        <v>1</v>
      </c>
      <c r="M69" s="13">
        <v>0</v>
      </c>
      <c r="N69" s="13">
        <v>1</v>
      </c>
      <c r="O69" s="13">
        <v>0</v>
      </c>
      <c r="P69" s="13">
        <v>5.104</v>
      </c>
      <c r="Q69" s="13">
        <v>0</v>
      </c>
      <c r="R69" s="13">
        <v>0</v>
      </c>
    </row>
    <row r="70" ht="20.25" spans="1:18">
      <c r="A70" s="6" t="s">
        <v>759</v>
      </c>
      <c r="B70" s="6" t="s">
        <v>760</v>
      </c>
      <c r="C70" s="6">
        <v>6529.967</v>
      </c>
      <c r="D70" s="6">
        <v>7258.011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7.192</v>
      </c>
      <c r="K70" s="13">
        <v>3</v>
      </c>
      <c r="L70" s="13">
        <v>2</v>
      </c>
      <c r="M70" s="13">
        <v>-1</v>
      </c>
      <c r="N70" s="13">
        <v>1</v>
      </c>
      <c r="O70" s="13">
        <v>0</v>
      </c>
      <c r="P70" s="13">
        <v>12.446</v>
      </c>
      <c r="Q70" s="13">
        <v>0</v>
      </c>
      <c r="R70" s="13">
        <v>0</v>
      </c>
    </row>
    <row r="71" ht="20.25" spans="1:18">
      <c r="A71" s="6" t="s">
        <v>761</v>
      </c>
      <c r="B71" s="6" t="s">
        <v>762</v>
      </c>
      <c r="C71" s="6">
        <v>13635.905</v>
      </c>
      <c r="D71" s="6">
        <v>15444.544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2.809</v>
      </c>
      <c r="K71" s="13">
        <v>1</v>
      </c>
      <c r="L71" s="13">
        <v>2</v>
      </c>
      <c r="M71" s="13">
        <v>0</v>
      </c>
      <c r="N71" s="13">
        <v>1</v>
      </c>
      <c r="O71" s="13">
        <v>0</v>
      </c>
      <c r="P71" s="13">
        <v>19.802</v>
      </c>
      <c r="Q71" s="13">
        <v>0</v>
      </c>
      <c r="R71" s="13">
        <v>0</v>
      </c>
    </row>
    <row r="72" ht="20.25" spans="1:18">
      <c r="A72" s="6" t="s">
        <v>763</v>
      </c>
      <c r="B72" s="6" t="s">
        <v>764</v>
      </c>
      <c r="C72" s="6">
        <v>19235.813</v>
      </c>
      <c r="D72" s="6">
        <v>21401.654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2.381</v>
      </c>
      <c r="K72" s="13">
        <v>2</v>
      </c>
      <c r="L72" s="13">
        <v>2</v>
      </c>
      <c r="M72" s="13">
        <v>-1</v>
      </c>
      <c r="N72" s="13">
        <v>1</v>
      </c>
      <c r="O72" s="13">
        <v>0</v>
      </c>
      <c r="P72" s="13">
        <v>-3.446</v>
      </c>
      <c r="Q72" s="13">
        <v>0</v>
      </c>
      <c r="R72" s="13">
        <v>0</v>
      </c>
    </row>
    <row r="73" ht="20.25" spans="1:18">
      <c r="A73" s="6" t="s">
        <v>765</v>
      </c>
      <c r="B73" s="6" t="s">
        <v>766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3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767</v>
      </c>
      <c r="B74" s="6" t="s">
        <v>768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769</v>
      </c>
      <c r="B75" s="6" t="s">
        <v>770</v>
      </c>
      <c r="C75" s="6">
        <v>2269.647</v>
      </c>
      <c r="D75" s="6">
        <v>2901.129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8.556</v>
      </c>
      <c r="K75" s="13">
        <v>2</v>
      </c>
      <c r="L75" s="13">
        <v>1</v>
      </c>
      <c r="M75" s="13">
        <v>0</v>
      </c>
      <c r="N75" s="13">
        <v>0</v>
      </c>
      <c r="O75" s="13">
        <v>0</v>
      </c>
      <c r="P75" s="13">
        <v>-14.462</v>
      </c>
      <c r="Q75" s="13">
        <v>0</v>
      </c>
      <c r="R75" s="13">
        <v>-1</v>
      </c>
    </row>
    <row r="76" ht="20.25" spans="1:18">
      <c r="A76" s="6" t="s">
        <v>771</v>
      </c>
      <c r="B76" s="6" t="s">
        <v>772</v>
      </c>
      <c r="C76" s="6">
        <v>4968.636</v>
      </c>
      <c r="D76" s="6">
        <v>5941.327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1.553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-8.766</v>
      </c>
      <c r="Q76" s="13">
        <v>0</v>
      </c>
      <c r="R76" s="13">
        <v>0</v>
      </c>
    </row>
    <row r="77" ht="20.25" spans="1:18">
      <c r="A77" s="6" t="s">
        <v>773</v>
      </c>
      <c r="B77" s="6" t="s">
        <v>774</v>
      </c>
      <c r="C77" s="6">
        <v>5602.345</v>
      </c>
      <c r="D77" s="6">
        <v>5969.3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3.971</v>
      </c>
      <c r="K77" s="13">
        <v>1</v>
      </c>
      <c r="L77" s="13">
        <v>2</v>
      </c>
      <c r="M77" s="13">
        <v>0</v>
      </c>
      <c r="N77" s="13">
        <v>1</v>
      </c>
      <c r="O77" s="13">
        <v>0</v>
      </c>
      <c r="P77" s="13">
        <v>1.619</v>
      </c>
      <c r="Q77" s="13">
        <v>0</v>
      </c>
      <c r="R77" s="13">
        <v>0</v>
      </c>
    </row>
    <row r="78" ht="20.25" spans="1:18">
      <c r="A78" s="6" t="s">
        <v>775</v>
      </c>
      <c r="B78" s="6" t="s">
        <v>776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777</v>
      </c>
      <c r="B79" s="6" t="s">
        <v>778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11.59</v>
      </c>
      <c r="Q79" s="13">
        <v>0</v>
      </c>
      <c r="R79" s="13">
        <v>0</v>
      </c>
    </row>
    <row r="80" ht="20.25" spans="1:18">
      <c r="A80" s="6" t="s">
        <v>779</v>
      </c>
      <c r="B80" s="6" t="s">
        <v>780</v>
      </c>
      <c r="C80" s="6">
        <v>64491.23</v>
      </c>
      <c r="D80" s="6">
        <v>76638.266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3.788</v>
      </c>
      <c r="K80" s="13">
        <v>3</v>
      </c>
      <c r="L80" s="13">
        <v>1</v>
      </c>
      <c r="M80" s="13">
        <v>0</v>
      </c>
      <c r="N80" s="13">
        <v>1</v>
      </c>
      <c r="O80" s="13">
        <v>0</v>
      </c>
      <c r="P80" s="13">
        <v>-5.647</v>
      </c>
      <c r="Q80" s="13">
        <v>1</v>
      </c>
      <c r="R80" s="13">
        <v>0</v>
      </c>
    </row>
    <row r="81" ht="20.25" spans="1:18">
      <c r="A81" s="9" t="s">
        <v>781</v>
      </c>
      <c r="B81" s="9" t="s">
        <v>782</v>
      </c>
      <c r="C81" s="9">
        <v>3744.985</v>
      </c>
      <c r="D81" s="9">
        <v>4320.642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7.302</v>
      </c>
      <c r="K81" s="13">
        <v>1</v>
      </c>
      <c r="L81" s="13">
        <v>2</v>
      </c>
      <c r="M81" s="13">
        <v>0</v>
      </c>
      <c r="N81" s="13">
        <v>1</v>
      </c>
      <c r="O81" s="13">
        <v>0</v>
      </c>
      <c r="P81" s="13">
        <v>15.982</v>
      </c>
      <c r="Q81" s="13">
        <v>0</v>
      </c>
      <c r="R81" s="13">
        <v>1</v>
      </c>
    </row>
    <row r="82" ht="20.25" spans="1:18">
      <c r="A82" s="9" t="s">
        <v>783</v>
      </c>
      <c r="B82" s="9" t="s">
        <v>784</v>
      </c>
      <c r="C82" s="9">
        <v>11914.642</v>
      </c>
      <c r="D82" s="9">
        <v>13922.13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11.415</v>
      </c>
      <c r="K82" s="13">
        <v>4</v>
      </c>
      <c r="L82" s="13">
        <v>1</v>
      </c>
      <c r="M82" s="13">
        <v>0</v>
      </c>
      <c r="N82" s="13">
        <v>1</v>
      </c>
      <c r="O82" s="13">
        <v>0</v>
      </c>
      <c r="P82" s="13">
        <v>-50.901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2024-09-20T14:59:33Z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901A661896904F149B852568A71F4904_13</vt:lpwstr>
  </property>
  <property fmtid="{D5CDD505-2E9C-101B-9397-08002B2CF9AE}" pid="3" name="KSOProductBuildVer">
    <vt:lpwstr>2052-12.1.0.15712</vt:lpwstr>
  </property>
</Properties>
</file>